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5540" documentId="120_S{2AC9BD13-BADA-5192-A53E-5A8FF88502F6}" xr6:coauthVersionLast="47" xr6:coauthVersionMax="47" xr10:uidLastSave="{C05E02F7-72BD-4523-AFB1-56C3EF48FCF6}"/>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1" l="1"/>
  <c r="L51" i="4"/>
  <c r="L52" i="4"/>
  <c r="L53" i="4"/>
  <c r="L54" i="4"/>
  <c r="J51" i="4"/>
  <c r="J52" i="4"/>
  <c r="J53" i="4"/>
  <c r="J54" i="4"/>
  <c r="I51" i="4"/>
  <c r="I52" i="4"/>
  <c r="I53" i="4"/>
  <c r="I54" i="4"/>
  <c r="B51" i="4"/>
  <c r="B52" i="4"/>
  <c r="B53" i="4"/>
  <c r="B5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L48" i="4"/>
  <c r="L49" i="4"/>
  <c r="L50" i="4"/>
  <c r="J48" i="4"/>
  <c r="J49" i="4"/>
  <c r="J50" i="4"/>
  <c r="I48" i="4"/>
  <c r="I49" i="4"/>
  <c r="I50" i="4"/>
  <c r="B48" i="4"/>
  <c r="B49" i="4"/>
  <c r="B50" i="4"/>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4" i="9"/>
  <c r="B5" i="9"/>
  <c r="B6" i="9"/>
  <c r="B7" i="9"/>
  <c r="B8" i="9"/>
  <c r="B9" i="9"/>
  <c r="B10" i="9"/>
  <c r="B11" i="9"/>
  <c r="B12" i="9"/>
  <c r="B13" i="9"/>
  <c r="B14" i="9"/>
  <c r="B15" i="9"/>
  <c r="B16" i="9"/>
  <c r="B17" i="9"/>
  <c r="B18" i="9"/>
  <c r="B19" i="9"/>
  <c r="B20" i="9"/>
  <c r="B21" i="9"/>
  <c r="B22" i="9"/>
  <c r="B23" i="9"/>
  <c r="G4" i="9"/>
  <c r="G5" i="9"/>
  <c r="G6" i="9"/>
  <c r="G7" i="9"/>
  <c r="G8" i="9"/>
  <c r="G9" i="9"/>
  <c r="G10" i="9"/>
  <c r="G11" i="9"/>
  <c r="G12" i="9"/>
  <c r="G13" i="9"/>
  <c r="G14" i="9"/>
  <c r="G15" i="9"/>
  <c r="G16" i="9"/>
  <c r="G17" i="9"/>
  <c r="G18" i="9"/>
  <c r="G19" i="9"/>
  <c r="G20" i="9"/>
  <c r="G21" i="9"/>
  <c r="G22" i="9"/>
  <c r="G23" i="9"/>
  <c r="I4" i="9"/>
  <c r="I5" i="9"/>
  <c r="I6" i="9"/>
  <c r="I7" i="9"/>
  <c r="I8" i="9"/>
  <c r="I9" i="9"/>
  <c r="I10" i="9"/>
  <c r="I11" i="9"/>
  <c r="I12" i="9"/>
  <c r="I13" i="9"/>
  <c r="I14" i="9"/>
  <c r="I15" i="9"/>
  <c r="I16" i="9"/>
  <c r="I17" i="9"/>
  <c r="I18" i="9"/>
  <c r="I19" i="9"/>
  <c r="I20" i="9"/>
  <c r="I21" i="9"/>
  <c r="I22" i="9"/>
  <c r="I23" i="9"/>
  <c r="L4" i="9"/>
  <c r="L5" i="9"/>
  <c r="L6" i="9"/>
  <c r="L7" i="9"/>
  <c r="L8" i="9"/>
  <c r="L9" i="9"/>
  <c r="L10" i="9"/>
  <c r="L11" i="9"/>
  <c r="L12" i="9"/>
  <c r="L13" i="9"/>
  <c r="L14" i="9"/>
  <c r="L15" i="9"/>
  <c r="L16" i="9"/>
  <c r="L17" i="9"/>
  <c r="L18" i="9"/>
  <c r="L19" i="9"/>
  <c r="L20" i="9"/>
  <c r="L21" i="9"/>
  <c r="L22" i="9"/>
  <c r="L23" i="9"/>
  <c r="J4" i="9"/>
  <c r="J5" i="9"/>
  <c r="J6" i="9"/>
  <c r="J7" i="9"/>
  <c r="J8" i="9"/>
  <c r="J9" i="9"/>
  <c r="J10" i="9"/>
  <c r="J11" i="9"/>
  <c r="J12" i="9"/>
  <c r="J13" i="9"/>
  <c r="J14" i="9"/>
  <c r="J15" i="9"/>
  <c r="J16" i="9"/>
  <c r="J17" i="9"/>
  <c r="J18" i="9"/>
  <c r="J19" i="9"/>
  <c r="J20" i="9"/>
  <c r="J21" i="9"/>
  <c r="J22" i="9"/>
  <c r="J23" i="9"/>
  <c r="L2" i="9"/>
  <c r="L3" i="9"/>
  <c r="J2" i="9"/>
  <c r="J3" i="9"/>
  <c r="I2" i="9"/>
  <c r="I3" i="9"/>
  <c r="B2" i="9"/>
  <c r="B3" i="9"/>
  <c r="G2" i="9"/>
  <c r="G3"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B47" i="4"/>
  <c r="I47" i="4"/>
  <c r="J47" i="4"/>
  <c r="L47"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alcChain>
</file>

<file path=xl/sharedStrings.xml><?xml version="1.0" encoding="utf-8"?>
<sst xmlns="http://schemas.openxmlformats.org/spreadsheetml/2006/main" count="180283" uniqueCount="39122">
  <si>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</si>
  <si>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</si>
  <si>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</si>
  <si>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</si>
  <si>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</si>
  <si>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</si>
  <si>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</si>
  <si>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</si>
  <si>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</si>
  <si>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</si>
  <si>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</si>
  <si>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</si>
  <si>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</si>
  <si>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</si>
  <si>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</si>
  <si>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</si>
  <si>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</si>
  <si>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</si>
  <si>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</si>
  <si>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</si>
  <si>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</si>
  <si>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</si>
  <si>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</si>
  <si>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</si>
  <si>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</si>
  <si>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</si>
  <si>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</si>
  <si>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</si>
  <si>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</si>
  <si>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</si>
  <si>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</si>
  <si>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</si>
  <si>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</si>
  <si>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</si>
  <si>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</si>
  <si>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</si>
  <si>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</si>
  <si>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</si>
  <si>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</si>
  <si>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</si>
  <si>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</si>
  <si>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</si>
  <si>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</si>
  <si>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</si>
  <si>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</si>
  <si>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</si>
  <si>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</si>
  <si>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</si>
  <si>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</si>
  <si>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</si>
  <si>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</si>
  <si>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</si>
  <si>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</si>
  <si>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</si>
  <si>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</si>
  <si>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</si>
  <si>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</si>
  <si>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</si>
  <si>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</si>
  <si>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</si>
  <si>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</si>
  <si>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</si>
  <si>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</si>
  <si>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</si>
  <si>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</si>
  <si>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</si>
  <si>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</si>
  <si>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</si>
  <si>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</si>
  <si>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</si>
  <si>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</si>
  <si>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</si>
  <si>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</si>
  <si>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</si>
  <si>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</si>
  <si>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</si>
  <si>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</si>
  <si>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</si>
  <si>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</si>
  <si>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</si>
  <si>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</si>
  <si>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</si>
  <si>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</si>
  <si>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</si>
  <si>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</si>
  <si>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</si>
  <si>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</si>
  <si>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</si>
  <si>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</si>
  <si>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</si>
  <si>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</si>
  <si>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</si>
  <si>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</si>
  <si>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</si>
  <si>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</si>
  <si>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</si>
  <si>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</si>
  <si>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</si>
  <si>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</si>
  <si>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</si>
  <si>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</si>
  <si>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</si>
  <si>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</si>
  <si>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</si>
  <si>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</si>
  <si>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</si>
  <si>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</si>
  <si>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</si>
  <si>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</si>
  <si>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</si>
  <si>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</si>
  <si>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</si>
  <si>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</si>
  <si>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</si>
  <si>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</si>
  <si>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</si>
  <si>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</si>
  <si>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</si>
  <si>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</si>
  <si>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</si>
  <si>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</si>
  <si>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</si>
  <si>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</si>
  <si>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</si>
  <si>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</si>
  <si>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</si>
  <si>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</si>
  <si>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</si>
  <si>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</si>
  <si>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</si>
  <si>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</si>
  <si>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</si>
  <si>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</si>
  <si>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</si>
  <si>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</si>
  <si>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</si>
  <si>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</si>
  <si>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</si>
  <si>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</si>
  <si>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</si>
  <si>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</si>
  <si>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</si>
  <si>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</si>
  <si>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</si>
  <si>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</si>
  <si>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</si>
  <si>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</si>
  <si>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</si>
  <si>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</si>
  <si>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</si>
  <si>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</si>
  <si>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</si>
  <si>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</si>
  <si>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</si>
  <si>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</si>
  <si>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</si>
  <si>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</si>
  <si>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</si>
  <si>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</si>
  <si>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</si>
  <si>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</si>
  <si>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</si>
  <si>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</si>
  <si>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</si>
  <si>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</si>
  <si>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</si>
  <si>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</si>
  <si>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</si>
  <si>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</si>
  <si>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</si>
  <si>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</si>
  <si>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</si>
  <si>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</si>
  <si>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</si>
  <si>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</si>
  <si>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</si>
  <si>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</si>
  <si>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</si>
  <si>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</si>
  <si>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</si>
  <si>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</si>
  <si>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</si>
  <si>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</si>
  <si>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</si>
  <si>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</si>
  <si>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</si>
  <si>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</si>
  <si>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</si>
  <si>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</si>
  <si>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</si>
  <si>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</si>
  <si>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</si>
  <si>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</si>
  <si>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</si>
  <si>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</si>
  <si>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</si>
  <si>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</si>
  <si>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</si>
  <si>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</si>
  <si>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</si>
  <si>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</si>
  <si>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</si>
  <si>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</si>
  <si>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</si>
  <si>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</si>
  <si>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</si>
  <si>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</si>
  <si>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</si>
  <si>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</si>
  <si>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</si>
  <si>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</si>
  <si>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</si>
  <si>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</si>
  <si>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</si>
  <si>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</si>
  <si>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</si>
  <si>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</si>
  <si>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</si>
  <si>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</si>
  <si>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</si>
  <si>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</si>
  <si>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</si>
  <si>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</si>
  <si>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</si>
  <si>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</si>
  <si>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</si>
  <si>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</si>
  <si>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</si>
  <si>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</si>
  <si>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</si>
  <si>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</si>
  <si>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</si>
  <si>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</si>
  <si>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</si>
  <si>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</si>
  <si>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</si>
  <si>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</si>
  <si>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</si>
  <si>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</si>
  <si>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</si>
  <si>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</si>
  <si>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</si>
  <si>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</si>
  <si>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</si>
  <si>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</si>
  <si>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</si>
  <si>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</si>
  <si>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</si>
  <si>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</si>
  <si>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</si>
  <si>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</si>
  <si>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</si>
  <si>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</si>
  <si>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</si>
  <si>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</si>
  <si>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</si>
  <si>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</si>
  <si>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</si>
  <si>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</si>
  <si>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</si>
  <si>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</si>
  <si>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</si>
  <si>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</si>
  <si>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</si>
  <si>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</si>
  <si>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</si>
  <si>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</si>
  <si>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</si>
  <si>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</si>
  <si>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</si>
  <si>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</si>
  <si>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</si>
  <si>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</si>
  <si>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</si>
  <si>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</si>
  <si>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</si>
  <si>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</si>
  <si>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</si>
  <si>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</si>
  <si>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</si>
  <si>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</si>
  <si>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</si>
  <si>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</si>
  <si>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</si>
  <si>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</si>
  <si>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</si>
  <si>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</si>
  <si>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</si>
  <si>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</si>
  <si>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</si>
  <si>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</si>
  <si>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</si>
  <si>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</si>
  <si>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</si>
  <si>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</si>
  <si>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</si>
  <si>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</si>
  <si>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</si>
  <si>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</si>
  <si>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</si>
  <si>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</si>
  <si>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</si>
  <si>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</si>
  <si>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</si>
  <si>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</si>
  <si>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</si>
  <si>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</si>
  <si>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</si>
  <si>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</si>
  <si>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</si>
  <si>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</si>
  <si>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</si>
  <si>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</si>
  <si>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</si>
  <si>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</si>
  <si>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</si>
  <si>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</si>
  <si>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</si>
  <si>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</si>
  <si>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</si>
  <si>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</si>
  <si>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</si>
  <si>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</si>
  <si>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</si>
  <si>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</si>
  <si>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</si>
  <si>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</si>
  <si>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</si>
  <si>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</si>
  <si>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</si>
  <si>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</si>
  <si>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</si>
  <si>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</si>
  <si>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</si>
  <si>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</si>
  <si>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</si>
  <si>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</si>
  <si>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</si>
  <si>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</si>
  <si>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</si>
  <si>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</si>
  <si>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</si>
  <si>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</si>
  <si>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</si>
  <si>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</si>
  <si>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</si>
  <si>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</si>
  <si>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</si>
  <si>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</si>
  <si>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</si>
  <si>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</si>
  <si>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</si>
  <si>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</si>
  <si>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</si>
  <si>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</si>
  <si>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</si>
  <si>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</si>
  <si>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</si>
  <si>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</si>
  <si>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</si>
  <si>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</si>
  <si>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</si>
  <si>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</si>
  <si>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</si>
  <si>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</si>
  <si>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</si>
  <si>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</si>
  <si>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</si>
  <si>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</si>
  <si>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</si>
  <si>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</si>
  <si>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</si>
  <si>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</si>
  <si>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</si>
  <si>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</si>
  <si>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</si>
  <si>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</si>
  <si>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</si>
  <si>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</si>
  <si>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</si>
  <si>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</si>
  <si>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</si>
  <si>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</si>
  <si>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</si>
  <si>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</si>
  <si>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</si>
  <si>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</si>
  <si>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</si>
  <si>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</si>
  <si>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</si>
  <si>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</si>
  <si>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</si>
  <si>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</si>
  <si>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</si>
  <si>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</si>
  <si>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</si>
  <si>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</si>
  <si>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</si>
  <si>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</si>
  <si>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</si>
  <si>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</si>
  <si>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</si>
  <si>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</si>
  <si>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</si>
  <si>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</si>
  <si>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</si>
  <si>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</si>
  <si>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</si>
  <si>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</si>
  <si>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</si>
  <si>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</si>
  <si>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</si>
  <si>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</si>
  <si>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</si>
  <si>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</si>
  <si>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</si>
  <si>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</si>
  <si>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</si>
  <si>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</si>
  <si>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</si>
  <si>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</si>
  <si>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</si>
  <si>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</si>
  <si>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</si>
  <si>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</si>
  <si>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</si>
  <si>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</si>
  <si>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</si>
  <si>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</si>
  <si>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</si>
  <si>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</si>
  <si>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</si>
  <si>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</si>
  <si>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</si>
  <si>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</si>
  <si>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</si>
  <si>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</si>
  <si>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</si>
  <si>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</si>
  <si>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</si>
  <si>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</si>
  <si>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</si>
  <si>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</si>
  <si>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</si>
  <si>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</si>
  <si>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</si>
  <si>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</si>
  <si>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</si>
  <si>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</si>
  <si>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</si>
  <si>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</si>
  <si>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</si>
  <si>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</si>
  <si>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</si>
  <si>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</si>
  <si>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</si>
  <si>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</si>
  <si>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</si>
  <si>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</si>
  <si>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</si>
  <si>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</si>
  <si>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</si>
  <si>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</si>
  <si>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</si>
  <si>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</si>
  <si>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</si>
  <si>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</si>
  <si>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</si>
  <si>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</si>
  <si>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</si>
  <si>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</si>
  <si>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</si>
  <si>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</si>
  <si>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</si>
  <si>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</si>
  <si>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</si>
  <si>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</si>
  <si>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</si>
  <si>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</si>
  <si>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</si>
  <si>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</si>
  <si>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</si>
  <si>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</si>
  <si>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</si>
  <si>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</si>
  <si>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</si>
  <si>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</si>
  <si>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</si>
  <si>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</si>
  <si>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</si>
  <si>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</si>
  <si>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</si>
  <si>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</si>
  <si>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</si>
  <si>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</si>
  <si>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</si>
  <si>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</si>
  <si>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</si>
  <si>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</si>
  <si>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</si>
  <si>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</si>
  <si>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</si>
  <si>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</si>
  <si>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</si>
  <si>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</si>
  <si>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</si>
  <si>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</si>
  <si>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</si>
  <si>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</si>
  <si>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</si>
  <si>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</si>
  <si>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</si>
  <si>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</si>
  <si>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</si>
  <si>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</si>
  <si>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</si>
  <si>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</si>
  <si>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</si>
  <si>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</si>
  <si>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</si>
  <si>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</si>
  <si>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</si>
  <si>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</si>
  <si>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</si>
  <si>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</si>
  <si>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</si>
  <si>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</si>
  <si>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</si>
  <si>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</si>
  <si>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</si>
  <si>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</si>
  <si>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</si>
  <si>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</si>
  <si>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</si>
  <si>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</si>
  <si>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</si>
  <si>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</si>
  <si>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</si>
  <si>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</si>
  <si>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</si>
  <si>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</si>
  <si>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</si>
  <si>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</si>
  <si>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</si>
  <si>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</si>
  <si>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</si>
  <si>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</si>
  <si>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</si>
  <si>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</si>
  <si>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</si>
  <si>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</si>
  <si>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</si>
  <si>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</si>
  <si>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</si>
  <si>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</si>
  <si>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</si>
  <si>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</si>
  <si>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</si>
  <si>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</si>
  <si>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</si>
  <si>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</si>
  <si>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</si>
  <si>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</si>
  <si>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</si>
  <si>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</si>
  <si>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</si>
  <si>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</si>
  <si>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</si>
  <si>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</si>
  <si>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</si>
  <si>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</si>
  <si>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</si>
  <si>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</si>
  <si>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</si>
  <si>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</si>
  <si>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</si>
  <si>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</si>
  <si>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</si>
  <si>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</si>
  <si>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</si>
  <si>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</si>
  <si>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</si>
  <si>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</si>
  <si>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</si>
  <si>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</si>
  <si>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</si>
  <si>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</si>
  <si>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</si>
  <si>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</si>
  <si>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</si>
  <si>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</si>
  <si>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</si>
  <si>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</si>
  <si>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</si>
  <si>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</si>
  <si>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</si>
  <si>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</si>
  <si>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</si>
  <si>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</si>
  <si>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</si>
  <si>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</si>
  <si>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</si>
  <si>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</si>
  <si>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</si>
  <si>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</si>
  <si>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</si>
  <si>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</si>
  <si>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</si>
  <si>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</si>
  <si>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</si>
  <si>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</si>
  <si>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</si>
  <si>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</si>
  <si>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</si>
  <si>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</si>
  <si>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</si>
  <si>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</si>
  <si>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</si>
  <si>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</si>
  <si>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</si>
  <si>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</si>
  <si>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</si>
  <si>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</si>
  <si>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</si>
  <si>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</si>
  <si>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</si>
  <si>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</si>
  <si>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</si>
  <si>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</si>
  <si>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</si>
  <si>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</si>
  <si>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</si>
  <si>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</si>
  <si>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</si>
  <si>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</si>
  <si>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</si>
  <si>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</si>
  <si>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</si>
  <si>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</si>
  <si>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</si>
  <si>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</si>
  <si>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</si>
  <si>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</si>
  <si>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</si>
  <si>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</si>
  <si>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</si>
  <si>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</si>
  <si>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</si>
  <si>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</si>
  <si>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</si>
  <si>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</si>
  <si>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</si>
  <si>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</si>
  <si>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</si>
  <si>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</si>
  <si>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</si>
  <si>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</si>
  <si>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</si>
  <si>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</si>
  <si>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</si>
  <si>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</si>
  <si>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</si>
  <si>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</si>
  <si>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</si>
  <si>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</si>
  <si>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</si>
  <si>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</si>
  <si>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</si>
  <si>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</si>
  <si>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</si>
  <si>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</si>
  <si>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</si>
  <si>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</si>
  <si>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</si>
  <si>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</si>
  <si>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</si>
  <si>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</si>
  <si>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</si>
  <si>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</si>
  <si>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</si>
  <si>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</si>
  <si>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</si>
  <si>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</si>
  <si>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</si>
  <si>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</si>
  <si>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</si>
  <si>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</si>
  <si>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</si>
  <si>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</si>
  <si>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</si>
  <si>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</si>
  <si>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</si>
  <si>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</si>
  <si>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</si>
  <si>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</si>
  <si>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</si>
  <si>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</si>
  <si>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</si>
  <si>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</si>
  <si>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</si>
  <si>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</si>
  <si>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</si>
  <si>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</si>
  <si>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</si>
  <si>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</si>
  <si>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</si>
  <si>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</si>
  <si>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</si>
  <si>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</si>
  <si>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</si>
  <si>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</si>
  <si>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</si>
  <si>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</si>
  <si>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</si>
  <si>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</si>
  <si>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</si>
  <si>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</si>
  <si>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</si>
  <si>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</si>
  <si>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</si>
  <si>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</si>
  <si>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</si>
  <si>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</si>
  <si>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</si>
  <si>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</si>
  <si>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</si>
  <si>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</si>
  <si>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</si>
  <si>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</si>
  <si>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</si>
  <si>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</si>
  <si>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</si>
  <si>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</si>
  <si>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</si>
  <si>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</si>
  <si>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</si>
  <si>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</si>
  <si>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</si>
  <si>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</si>
  <si>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</si>
  <si>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</si>
  <si>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</si>
  <si>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</si>
  <si>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</si>
  <si>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</si>
  <si>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</si>
  <si>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</si>
  <si>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</si>
  <si>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</si>
  <si>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</si>
  <si>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</si>
  <si>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</si>
  <si>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</si>
  <si>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</si>
  <si>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</si>
  <si>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</si>
  <si>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</si>
  <si>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</si>
  <si>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</si>
  <si>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</si>
  <si>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</si>
  <si>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</si>
  <si>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</si>
  <si>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</si>
  <si>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</si>
  <si>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</si>
  <si>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</si>
  <si>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</si>
  <si>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</si>
  <si>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</si>
  <si>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</si>
  <si>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</si>
  <si>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</si>
  <si>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</si>
  <si>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</si>
  <si>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</si>
  <si>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</si>
  <si>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</si>
  <si>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</si>
  <si>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</si>
  <si>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</si>
  <si>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</si>
  <si>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</si>
  <si>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</si>
  <si>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</si>
  <si>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</si>
  <si>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</si>
  <si>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</si>
  <si>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</si>
  <si>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</si>
  <si>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</si>
  <si>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</si>
  <si>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</si>
  <si>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</si>
  <si>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</si>
  <si>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</si>
  <si>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</si>
  <si>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</si>
  <si>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</si>
  <si>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</si>
  <si>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</si>
  <si>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</si>
  <si>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</si>
  <si>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</si>
  <si>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</si>
  <si>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</si>
  <si>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</si>
  <si>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</si>
  <si>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</si>
  <si>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</si>
  <si>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</si>
  <si>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</si>
  <si>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</si>
  <si>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</si>
  <si>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</si>
  <si>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</si>
  <si>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</si>
  <si>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</si>
  <si>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</si>
  <si>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</si>
  <si>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</si>
  <si>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</si>
  <si>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</si>
  <si>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</si>
  <si>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</si>
  <si>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</si>
  <si>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</si>
  <si>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</si>
  <si>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</si>
  <si>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</si>
  <si>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</si>
  <si>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</si>
  <si>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</si>
  <si>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</si>
  <si>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</si>
  <si>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</si>
  <si>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</si>
  <si>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</si>
  <si>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</si>
  <si>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</si>
  <si>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</si>
  <si>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</si>
  <si>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</si>
  <si>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</si>
  <si>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</si>
  <si>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</si>
  <si>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</si>
  <si>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</si>
  <si>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</si>
  <si>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</si>
  <si>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</si>
  <si>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</si>
  <si>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</si>
  <si>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</si>
  <si>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</si>
  <si>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</si>
  <si>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</si>
  <si>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</si>
  <si>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</si>
  <si>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</si>
  <si>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</si>
  <si>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</si>
  <si>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</si>
  <si>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</si>
  <si>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</si>
  <si>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</si>
  <si>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</si>
  <si>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</si>
  <si>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</si>
  <si>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</si>
  <si>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</si>
  <si>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</si>
  <si>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</si>
  <si>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</si>
  <si>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</si>
  <si>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</si>
  <si>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</si>
  <si>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</si>
  <si>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</si>
  <si>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</si>
  <si>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</si>
  <si>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</si>
  <si>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</si>
  <si>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</si>
  <si>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</si>
  <si>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</si>
  <si>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</si>
  <si>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</si>
  <si>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</si>
  <si>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</si>
  <si>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</si>
  <si>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</si>
  <si>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</si>
  <si>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</si>
  <si>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</si>
  <si>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</si>
  <si>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</si>
  <si>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</si>
  <si>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</si>
  <si>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</si>
  <si>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</si>
  <si>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</si>
  <si>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</si>
  <si>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</si>
  <si>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</si>
  <si>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</si>
  <si>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</si>
  <si>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</si>
  <si>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</si>
  <si>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</si>
  <si>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</si>
  <si>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</si>
  <si>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</si>
  <si>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</si>
  <si>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</si>
  <si>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</si>
  <si>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</si>
  <si>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</si>
  <si>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</si>
  <si>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</si>
  <si>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</si>
  <si>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</si>
  <si>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</si>
  <si>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</si>
  <si>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</si>
  <si>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</si>
  <si>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</si>
  <si>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</si>
  <si>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</si>
  <si>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</si>
  <si>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</si>
  <si>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</si>
  <si>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</si>
  <si>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</si>
  <si>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</si>
  <si>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</si>
  <si>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</si>
  <si>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</si>
  <si>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</si>
  <si>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</si>
  <si>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</si>
  <si>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</si>
  <si>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</si>
  <si>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</si>
  <si>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</si>
  <si>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</si>
  <si>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</si>
  <si>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</si>
  <si>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</si>
  <si>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</si>
  <si>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</si>
  <si>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</si>
  <si>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</si>
  <si>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</si>
  <si>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</si>
  <si>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</si>
  <si>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</si>
  <si>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</si>
  <si>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</si>
  <si>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</si>
  <si>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</si>
  <si>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</si>
  <si>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</si>
  <si>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</si>
  <si>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</si>
  <si>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</si>
  <si>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</si>
  <si>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</si>
  <si>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</si>
  <si>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</si>
  <si>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</si>
  <si>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</si>
  <si>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</si>
  <si>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</si>
  <si>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</si>
  <si>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</si>
  <si>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</si>
  <si>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</si>
  <si>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</si>
  <si>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</si>
  <si>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</si>
  <si>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</si>
  <si>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</si>
  <si>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</si>
  <si>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</si>
  <si>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</si>
  <si>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</si>
  <si>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</si>
  <si>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</si>
  <si>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</si>
  <si>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</si>
  <si>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</si>
  <si>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</si>
  <si>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</si>
  <si>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</si>
  <si>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</si>
  <si>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</si>
  <si>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</si>
  <si>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</si>
  <si>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</si>
  <si>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</si>
  <si>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</si>
  <si>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</si>
  <si>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</si>
  <si>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</si>
  <si>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</si>
  <si>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</si>
  <si>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</si>
  <si>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</si>
  <si>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</si>
  <si>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</si>
  <si>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</si>
  <si>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</si>
  <si>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</si>
  <si>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</si>
  <si>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</si>
  <si>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</si>
  <si>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</si>
  <si>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</si>
  <si>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</si>
  <si>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</si>
  <si>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</si>
  <si>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</si>
  <si>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</si>
  <si>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</si>
  <si>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</si>
  <si>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</si>
  <si>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</si>
  <si>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</si>
  <si>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</si>
  <si>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</si>
  <si>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</si>
  <si>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</si>
  <si>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</si>
  <si>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</si>
  <si>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</si>
  <si>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</si>
  <si>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</si>
  <si>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</si>
  <si>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</si>
  <si>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</si>
  <si>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</si>
  <si>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</si>
  <si>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</si>
  <si>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</si>
  <si>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</si>
  <si>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</si>
  <si>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</si>
  <si>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</si>
  <si>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</si>
  <si>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</si>
  <si>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</si>
  <si>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</si>
  <si>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</si>
  <si>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</si>
  <si>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</si>
  <si>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</si>
  <si>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</si>
  <si>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</si>
  <si>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</si>
  <si>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</si>
  <si>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</si>
  <si>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</si>
  <si>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</si>
  <si>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</si>
  <si>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</si>
  <si>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</si>
  <si>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</si>
  <si>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</si>
  <si>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</si>
  <si>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</si>
  <si>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</si>
  <si>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</si>
  <si>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</si>
  <si>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</si>
  <si>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</si>
  <si>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</si>
  <si>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</si>
  <si>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</si>
  <si>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</si>
  <si>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</si>
  <si>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</si>
  <si>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</si>
  <si>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</si>
  <si>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</si>
  <si>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</si>
  <si>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</si>
  <si>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</si>
  <si>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</si>
  <si>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</si>
  <si>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</si>
  <si>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</si>
  <si>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</si>
  <si>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</si>
  <si>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</si>
  <si>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</si>
  <si>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</si>
  <si>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</si>
  <si>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</si>
  <si>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</si>
  <si>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</si>
  <si>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</si>
  <si>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</si>
  <si>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</si>
  <si>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</si>
  <si>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</si>
  <si>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</si>
  <si>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</si>
  <si>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</si>
  <si>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</si>
  <si>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</si>
  <si>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</si>
  <si>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</si>
  <si>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</si>
  <si>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</si>
  <si>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</si>
  <si>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</si>
  <si>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</si>
  <si>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</si>
  <si>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</si>
  <si>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</si>
  <si>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</si>
  <si>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</si>
  <si>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</si>
  <si>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</si>
  <si>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</si>
  <si>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</si>
  <si>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</si>
  <si>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</si>
  <si>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</si>
  <si>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</si>
  <si>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</si>
  <si>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</si>
  <si>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</si>
  <si>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</si>
  <si>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</si>
  <si>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</si>
  <si>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</si>
  <si>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</si>
  <si>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</si>
  <si>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</si>
  <si>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</si>
  <si>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</si>
  <si>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</si>
  <si>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</si>
  <si>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</si>
  <si>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</si>
  <si>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</si>
  <si>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</si>
  <si>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</si>
  <si>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</si>
  <si>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</si>
  <si>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</si>
  <si>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</si>
  <si>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</si>
  <si>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</si>
  <si>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</si>
  <si>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</si>
  <si>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</si>
  <si>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</si>
  <si>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</si>
  <si>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</si>
  <si>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</si>
  <si>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</si>
  <si>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</si>
  <si>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</si>
  <si>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</si>
  <si>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</si>
  <si>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</si>
  <si>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</si>
  <si>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</si>
  <si>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</si>
  <si>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</si>
  <si>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</si>
  <si>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</si>
  <si>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</si>
  <si>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</si>
  <si>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</si>
  <si>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</si>
  <si>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</si>
  <si>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</si>
  <si>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</si>
  <si>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</si>
  <si>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</si>
  <si>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</si>
  <si>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</si>
  <si>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</si>
  <si>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</si>
  <si>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</si>
  <si>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</si>
  <si>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</si>
  <si>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</si>
  <si>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</si>
  <si>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</si>
  <si>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</si>
  <si>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</si>
  <si>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</si>
  <si>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</si>
  <si>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</si>
  <si>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</si>
  <si>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</si>
  <si>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</si>
  <si>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</si>
  <si>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</si>
  <si>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</si>
  <si>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</si>
  <si>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</si>
  <si>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</si>
  <si>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</si>
  <si>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</si>
  <si>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</si>
  <si>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</si>
  <si>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</si>
  <si>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</si>
  <si>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</si>
  <si>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</si>
  <si>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</si>
  <si>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</si>
  <si>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</si>
  <si>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</si>
  <si>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</si>
  <si>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</si>
  <si>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</si>
  <si>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</si>
  <si>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</si>
  <si>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</si>
  <si>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</si>
  <si>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</si>
  <si>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</si>
  <si>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</si>
  <si>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</si>
  <si>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</si>
  <si>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</si>
  <si>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</si>
  <si>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</si>
  <si>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</si>
  <si>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</si>
  <si>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</si>
  <si>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</si>
  <si>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</si>
  <si>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</si>
  <si>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</si>
  <si>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</si>
  <si>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</si>
  <si>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</si>
  <si>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</si>
  <si>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</si>
  <si>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</si>
  <si>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</si>
  <si>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</si>
  <si>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</si>
  <si>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</si>
  <si>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</si>
  <si>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</si>
  <si>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</si>
  <si>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</si>
  <si>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</si>
  <si>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</si>
  <si>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</si>
  <si>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</si>
  <si>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</si>
  <si>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</si>
  <si>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</si>
  <si>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</si>
  <si>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</si>
  <si>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</si>
  <si>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</si>
  <si>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</si>
  <si>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</si>
  <si>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</si>
  <si>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</si>
  <si>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</si>
  <si>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</si>
  <si>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</si>
  <si>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</si>
  <si>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</si>
  <si>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</si>
  <si>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</si>
  <si>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</si>
  <si>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</si>
  <si>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</si>
  <si>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</si>
  <si>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</si>
  <si>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</si>
  <si>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</si>
  <si>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</si>
  <si>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</si>
  <si>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</si>
  <si>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</si>
  <si>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</si>
  <si>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</si>
  <si>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</si>
  <si>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</si>
  <si>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</si>
  <si>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</si>
  <si>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</si>
  <si>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</si>
  <si>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</si>
  <si>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</si>
  <si>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</si>
  <si>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</si>
  <si>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</si>
  <si>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</si>
  <si>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</si>
  <si>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</si>
  <si>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</si>
  <si>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</si>
  <si>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</si>
  <si>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</si>
  <si>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</si>
  <si>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</si>
  <si>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</si>
  <si>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</si>
  <si>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</si>
  <si>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</si>
  <si>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</si>
  <si>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</si>
  <si>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</si>
  <si>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</si>
  <si>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</si>
  <si>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</si>
  <si>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</si>
  <si>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</si>
  <si>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</si>
  <si>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</si>
  <si>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</si>
  <si>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</si>
  <si>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</si>
  <si>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</si>
  <si>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</si>
  <si>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</si>
  <si>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</si>
  <si>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</si>
  <si>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</si>
  <si>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</si>
  <si>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</si>
  <si>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</si>
  <si>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</si>
  <si>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</si>
  <si>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</si>
  <si>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</si>
  <si>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</si>
  <si>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</si>
  <si>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</si>
  <si>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</si>
  <si>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</si>
  <si>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</si>
  <si>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</si>
  <si>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</si>
  <si>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</si>
  <si>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</si>
  <si>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</si>
  <si>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</si>
  <si>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</si>
  <si>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</si>
  <si>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</si>
  <si>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</si>
  <si>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</si>
  <si>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</si>
  <si>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</si>
  <si>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</si>
  <si>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</si>
  <si>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</si>
  <si>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</si>
  <si>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</si>
  <si>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</si>
  <si>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</si>
  <si>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</si>
  <si>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</si>
  <si>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</si>
  <si>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</si>
  <si>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</si>
  <si>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</si>
  <si>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</si>
  <si>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</si>
  <si>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</si>
  <si>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</si>
  <si>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</si>
  <si>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</si>
  <si>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</si>
  <si>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</si>
  <si>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</si>
  <si>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</si>
  <si>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</si>
  <si>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</si>
  <si>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</si>
  <si>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</si>
  <si>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</si>
  <si>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</si>
  <si>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</si>
  <si>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</si>
  <si>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</si>
  <si>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</si>
  <si>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</si>
  <si>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</si>
  <si>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</si>
  <si>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</si>
  <si>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</si>
  <si>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</si>
  <si>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</si>
  <si>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</si>
  <si>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</si>
  <si>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</si>
  <si>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</si>
  <si>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</si>
  <si>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</si>
  <si>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</si>
  <si>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</si>
  <si>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</si>
  <si>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</si>
  <si>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</si>
  <si>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</si>
  <si>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</si>
  <si>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</si>
  <si>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</si>
  <si>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</si>
  <si>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</si>
  <si>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</si>
  <si>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</si>
  <si>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</si>
  <si>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</si>
  <si>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</si>
  <si>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</si>
  <si>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</si>
  <si>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</si>
  <si>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</si>
  <si>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</si>
  <si>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</si>
  <si>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</si>
  <si>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</si>
  <si>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</si>
  <si>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</si>
  <si>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</si>
  <si>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</si>
  <si>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</si>
  <si>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</si>
  <si>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</si>
  <si>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</si>
  <si>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</si>
  <si>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</si>
  <si>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</si>
  <si>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</si>
  <si>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</si>
  <si>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</si>
  <si>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</si>
  <si>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</si>
  <si>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</si>
  <si>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</si>
  <si>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</si>
  <si>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</si>
  <si>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</si>
  <si>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</si>
  <si>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</si>
  <si>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</si>
  <si>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</si>
  <si>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</si>
  <si>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</si>
  <si>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</si>
  <si>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</si>
  <si>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</si>
  <si>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</si>
  <si>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</si>
  <si>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</si>
  <si>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</si>
  <si>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</si>
  <si>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</si>
  <si>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</si>
  <si>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</si>
  <si>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</si>
  <si>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</si>
  <si>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</si>
  <si>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</si>
  <si>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</si>
  <si>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</si>
  <si>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</si>
  <si>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</si>
  <si>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</si>
  <si>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</si>
  <si>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</si>
  <si>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</si>
  <si>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</si>
  <si>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</si>
  <si>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</si>
  <si>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</si>
  <si>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</si>
  <si>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</si>
  <si>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</si>
  <si>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</si>
  <si>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</si>
  <si>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</si>
  <si>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</si>
  <si>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</si>
  <si>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</si>
  <si>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</si>
  <si>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</si>
  <si>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</si>
  <si>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</si>
  <si>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</si>
  <si>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</si>
  <si>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</si>
  <si>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</si>
  <si>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</si>
  <si>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</si>
  <si>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</si>
  <si>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</si>
  <si>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</si>
  <si>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</si>
  <si>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</si>
  <si>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</si>
  <si>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</si>
  <si>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</si>
  <si>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</si>
  <si>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</si>
  <si>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</si>
  <si>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</si>
  <si>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</si>
  <si>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</si>
  <si>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</si>
  <si>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</si>
  <si>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</si>
  <si>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</si>
  <si>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</si>
  <si>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</si>
  <si>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</si>
  <si>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</si>
  <si>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</si>
  <si>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</si>
  <si>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</si>
  <si>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</si>
  <si>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</si>
  <si>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</si>
  <si>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</si>
  <si>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</si>
  <si>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</si>
  <si>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</si>
  <si>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</si>
  <si>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</si>
  <si>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</si>
  <si>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</si>
  <si>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</si>
  <si>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</si>
  <si>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</si>
  <si>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</si>
  <si>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</si>
  <si>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</si>
  <si>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</si>
  <si>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</si>
  <si>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</si>
  <si>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</si>
  <si>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</si>
  <si>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</si>
  <si>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</si>
  <si>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</si>
  <si>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</si>
  <si>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</si>
  <si>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</si>
  <si>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</si>
  <si>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</si>
  <si>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</si>
  <si>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</si>
  <si>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</si>
  <si>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</si>
  <si>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</si>
  <si>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</si>
  <si>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</si>
  <si>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</si>
  <si>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</si>
  <si>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</si>
  <si>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</si>
  <si>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</si>
  <si>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</si>
  <si>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</si>
  <si>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</si>
  <si>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</si>
  <si>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</si>
  <si>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</si>
  <si>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</si>
  <si>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</si>
  <si>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</si>
  <si>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</si>
  <si>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</si>
  <si>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</si>
  <si>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</si>
  <si>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</si>
  <si>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</si>
  <si>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</si>
  <si>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</si>
  <si>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</si>
  <si>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</si>
  <si>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</si>
  <si>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</si>
  <si>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</si>
  <si>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</si>
  <si>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</si>
  <si>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</si>
  <si>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</si>
  <si>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</si>
  <si>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</si>
  <si>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</si>
  <si>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</si>
  <si>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</si>
  <si>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</si>
  <si>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</si>
  <si>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</si>
  <si>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</si>
  <si>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</si>
  <si>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</si>
  <si>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</si>
  <si>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</si>
  <si>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</si>
  <si>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</si>
  <si>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</si>
  <si>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</si>
  <si>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</si>
  <si>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</si>
  <si>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</si>
  <si>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</si>
  <si>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</si>
  <si>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</si>
  <si>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</si>
  <si>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</si>
  <si>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</si>
  <si>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</si>
  <si>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</si>
  <si>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</si>
  <si>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</si>
  <si>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</si>
  <si>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</si>
  <si>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</si>
  <si>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</si>
  <si>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</si>
  <si>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</si>
  <si>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</si>
  <si>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</si>
  <si>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</si>
  <si>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</si>
  <si>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</si>
  <si>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</si>
  <si>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</si>
  <si>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</si>
  <si>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</si>
  <si>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</si>
  <si>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</si>
  <si>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</si>
  <si>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</si>
  <si>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</si>
  <si>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</si>
  <si>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</si>
  <si>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</si>
  <si>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</si>
  <si>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</si>
  <si>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</si>
  <si>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</si>
  <si>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</si>
  <si>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</si>
  <si>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</si>
  <si>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</si>
  <si>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</si>
  <si>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</si>
  <si>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</si>
  <si>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</si>
  <si>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</si>
  <si>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</si>
  <si>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</si>
  <si>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</si>
  <si>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</si>
  <si>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</si>
  <si>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</si>
  <si>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</si>
  <si>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</si>
  <si>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</si>
  <si>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</si>
  <si>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</si>
  <si>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</si>
  <si>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</si>
  <si>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</si>
  <si>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</si>
  <si>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</si>
  <si>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</si>
  <si>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</si>
  <si>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</si>
  <si>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</si>
  <si>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</si>
  <si>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</si>
  <si>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</si>
  <si>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</si>
  <si>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</si>
  <si>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</si>
  <si>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</si>
  <si>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</si>
  <si>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</si>
  <si>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</si>
  <si>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</si>
  <si>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</si>
  <si>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</si>
  <si>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</si>
  <si>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</si>
  <si>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</si>
  <si>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</si>
  <si>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</si>
  <si>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</si>
  <si>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</si>
  <si>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</si>
  <si>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</si>
  <si>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</si>
  <si>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</si>
  <si>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</si>
  <si>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</si>
  <si>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</si>
  <si>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</si>
  <si>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</si>
  <si>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</si>
  <si>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</si>
  <si>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</si>
  <si>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</si>
  <si>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</si>
  <si>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</si>
  <si>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</si>
  <si>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</si>
  <si>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</si>
  <si>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</si>
  <si>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</si>
  <si>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</si>
  <si>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</si>
  <si>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</si>
  <si>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</si>
  <si>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</si>
  <si>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</si>
  <si>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</si>
  <si>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</si>
  <si>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</si>
  <si>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</si>
  <si>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</si>
  <si>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</si>
  <si>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</si>
  <si>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</si>
  <si>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</si>
  <si>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</si>
  <si>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</si>
  <si>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</si>
  <si>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</si>
  <si>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</si>
  <si>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</si>
  <si>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</si>
  <si>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</si>
  <si>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</si>
  <si>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</si>
  <si>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</si>
  <si>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</si>
  <si>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</si>
  <si>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</si>
  <si>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</si>
  <si>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</si>
  <si>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</si>
  <si>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</si>
  <si>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</si>
  <si>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</si>
  <si>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</si>
  <si>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</si>
  <si>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</si>
  <si>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</si>
  <si>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</si>
  <si>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</si>
  <si>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</si>
  <si>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</si>
  <si>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</si>
  <si>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</si>
  <si>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</si>
  <si>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</si>
  <si>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</si>
  <si>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</si>
  <si>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</si>
  <si>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</si>
  <si>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</si>
  <si>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</si>
  <si>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</si>
  <si>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</si>
  <si>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</si>
  <si>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</si>
  <si>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</si>
  <si>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</si>
  <si>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</si>
  <si>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</si>
  <si>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</si>
  <si>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</si>
  <si>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</si>
  <si>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</si>
  <si>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</si>
  <si>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</si>
  <si>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</si>
  <si>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</si>
  <si>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</si>
  <si>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</si>
  <si>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</si>
  <si>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</si>
  <si>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</si>
  <si>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</si>
  <si>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</si>
  <si>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</si>
  <si>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</si>
  <si>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</si>
  <si>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</si>
  <si>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</si>
  <si>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</si>
  <si>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</si>
  <si>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</si>
  <si>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</si>
  <si>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</si>
  <si>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</si>
  <si>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</si>
  <si>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</si>
  <si>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</si>
  <si>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</si>
  <si>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</si>
  <si>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</si>
  <si>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</si>
  <si>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</si>
  <si>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</si>
  <si>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</si>
  <si>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</si>
  <si>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</si>
  <si>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</si>
  <si>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</si>
  <si>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</si>
  <si>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</si>
  <si>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</si>
  <si>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</si>
  <si>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</si>
  <si>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</si>
  <si>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</si>
  <si>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</si>
  <si>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</si>
  <si>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</si>
  <si>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</si>
  <si>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</si>
  <si>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</si>
  <si>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</si>
  <si>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</si>
  <si>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</si>
  <si>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</si>
  <si>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</si>
  <si>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</si>
  <si>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</si>
  <si>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</si>
  <si>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</si>
  <si>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</si>
  <si>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</si>
  <si>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</si>
  <si>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</si>
  <si>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</si>
  <si>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</si>
  <si>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</si>
  <si>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</si>
  <si>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</si>
  <si>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</si>
  <si>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</si>
  <si>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</si>
  <si>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</si>
  <si>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</si>
  <si>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</si>
  <si>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</si>
  <si>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</si>
  <si>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</si>
  <si>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</si>
  <si>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</si>
  <si>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</si>
  <si>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</si>
  <si>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</si>
  <si>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</si>
  <si>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</si>
  <si>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</si>
  <si>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</si>
  <si>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</si>
  <si>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</si>
  <si>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</si>
  <si>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</si>
  <si>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</si>
  <si>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</si>
  <si>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</si>
  <si>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</si>
  <si>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</si>
  <si>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</si>
  <si>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</si>
  <si>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</si>
  <si>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</si>
  <si>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</si>
  <si>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</si>
  <si>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</si>
  <si>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</si>
  <si>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</si>
  <si>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</si>
  <si>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</si>
  <si>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</si>
  <si>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</si>
  <si>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</si>
  <si>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</si>
  <si>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</si>
  <si>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</si>
  <si>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</si>
  <si>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</si>
  <si>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</si>
  <si>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</si>
  <si>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</si>
  <si>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</si>
  <si>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</si>
  <si>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</si>
  <si>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</si>
  <si>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</si>
  <si>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</si>
  <si>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</si>
  <si>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</si>
  <si>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</si>
  <si>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</si>
  <si>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</si>
  <si>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</si>
  <si>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</si>
  <si>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</si>
  <si>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</si>
  <si>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</si>
  <si>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</si>
  <si>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</si>
  <si>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</si>
  <si>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</si>
  <si>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</si>
  <si>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</si>
  <si>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</si>
  <si>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</si>
  <si>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</si>
  <si>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</si>
  <si>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</si>
  <si>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</si>
  <si>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</si>
  <si>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</si>
  <si>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</si>
  <si>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</si>
  <si>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</si>
  <si>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</si>
  <si>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</si>
  <si>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</si>
  <si>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</si>
  <si>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</si>
  <si>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</si>
  <si>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</si>
  <si>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</si>
  <si>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</si>
  <si>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</si>
  <si>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</si>
  <si>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</si>
  <si>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</si>
  <si>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</si>
  <si>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</si>
  <si>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</si>
  <si>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</si>
  <si>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</si>
  <si>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</si>
  <si>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</si>
  <si>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</si>
  <si>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</si>
  <si>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</si>
  <si>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</si>
  <si>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</si>
  <si>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</si>
  <si>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</si>
  <si>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</si>
  <si>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</si>
  <si>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</si>
  <si>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</si>
  <si>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</si>
  <si>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</si>
  <si>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</si>
  <si>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</si>
  <si>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</si>
  <si>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</si>
  <si>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</si>
  <si>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</si>
  <si>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</si>
  <si>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</si>
  <si>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</si>
  <si>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</si>
  <si>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</si>
  <si>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</si>
  <si>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</si>
  <si>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</si>
  <si>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</si>
  <si>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</si>
  <si>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</si>
  <si>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</si>
  <si>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</si>
  <si>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</si>
  <si>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</si>
  <si>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</si>
  <si>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</si>
  <si>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</si>
  <si>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</si>
  <si>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</si>
  <si>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</si>
  <si>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</si>
  <si>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</si>
  <si>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</si>
  <si>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</si>
  <si>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</si>
  <si>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</si>
  <si>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</si>
  <si>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</si>
  <si>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</si>
  <si>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</si>
  <si>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</si>
  <si>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</si>
  <si>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</si>
  <si>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</si>
  <si>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</si>
  <si>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</si>
  <si>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</si>
  <si>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</si>
  <si>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</si>
  <si>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</si>
  <si>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</si>
  <si>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</si>
  <si>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</si>
  <si>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</si>
  <si>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</si>
  <si>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</si>
  <si>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</si>
  <si>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</si>
  <si>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</si>
  <si>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</si>
  <si>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</si>
  <si>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</si>
  <si>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</si>
  <si>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</si>
  <si>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</si>
  <si>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</si>
  <si>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</si>
  <si>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</si>
  <si>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</si>
  <si>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</si>
  <si>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</si>
  <si>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</si>
  <si>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</si>
  <si>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</si>
  <si>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</si>
  <si>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</si>
  <si>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</si>
  <si>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</si>
  <si>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</si>
  <si>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</si>
  <si>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</si>
  <si>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</si>
  <si>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</si>
  <si>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</si>
  <si>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</si>
  <si>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</si>
  <si>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</si>
  <si>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</si>
  <si>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</si>
  <si>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</si>
  <si>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</si>
  <si>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</si>
  <si>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</si>
  <si>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</si>
  <si>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</si>
  <si>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</si>
  <si>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</si>
  <si>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</si>
  <si>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</si>
  <si>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</si>
  <si>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</si>
  <si>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</si>
  <si>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</si>
  <si>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</si>
  <si>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</si>
  <si>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</si>
  <si>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</si>
  <si>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</si>
  <si>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</si>
  <si>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</si>
  <si>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</si>
  <si>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</si>
  <si>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</si>
  <si>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</si>
  <si>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</si>
  <si>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</si>
  <si>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</si>
  <si>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</si>
  <si>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</si>
  <si>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</si>
  <si>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</si>
  <si>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</si>
  <si>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</si>
  <si>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</si>
  <si>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</si>
  <si>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</si>
  <si>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</si>
  <si>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</si>
  <si>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</si>
  <si>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</si>
  <si>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</si>
  <si>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</si>
  <si>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</si>
  <si>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</si>
  <si>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</si>
  <si>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</si>
  <si>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</si>
  <si>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</si>
  <si>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</si>
  <si>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</si>
  <si>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</si>
  <si>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</si>
  <si>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</si>
  <si>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</si>
  <si>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</si>
  <si>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</si>
  <si>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</si>
  <si>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</si>
  <si>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</si>
  <si>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</si>
  <si>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</si>
  <si>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</si>
  <si>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</si>
  <si>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</si>
  <si>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</si>
  <si>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</si>
  <si>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</si>
  <si>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</si>
  <si>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</si>
  <si>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</si>
  <si>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</si>
  <si>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</si>
  <si>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</si>
  <si>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</si>
  <si>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</si>
  <si>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</si>
  <si>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</si>
  <si>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</si>
  <si>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</si>
  <si>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</si>
  <si>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</si>
  <si>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</si>
  <si>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</si>
  <si>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</si>
  <si>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</si>
  <si>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</si>
  <si>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</si>
  <si>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</si>
  <si>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</si>
  <si>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</si>
  <si>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</si>
  <si>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</si>
  <si>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</si>
  <si>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</si>
  <si>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</si>
  <si>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</si>
  <si>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</si>
  <si>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</si>
  <si>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</si>
  <si>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</si>
  <si>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</si>
  <si>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</si>
  <si>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</si>
  <si>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</si>
  <si>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</si>
  <si>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</si>
  <si>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</si>
  <si>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</si>
  <si>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</si>
  <si>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</si>
  <si>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</si>
  <si>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</si>
  <si>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</si>
  <si>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</si>
  <si>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</si>
  <si>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</si>
  <si>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</si>
  <si>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</si>
  <si>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</si>
  <si>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</si>
  <si>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</si>
  <si>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</si>
  <si>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</si>
  <si>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</si>
  <si>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</si>
  <si>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</si>
  <si>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</si>
  <si>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</si>
  <si>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</si>
  <si>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</si>
  <si>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</si>
  <si>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</si>
  <si>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</si>
  <si>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</si>
  <si>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</si>
  <si>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</si>
  <si>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</si>
  <si>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</si>
  <si>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</si>
  <si>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</si>
  <si>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</si>
  <si>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</si>
  <si>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</si>
  <si>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</si>
  <si>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</si>
  <si>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</si>
  <si>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</si>
  <si>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</si>
  <si>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</si>
  <si>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</si>
  <si>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</si>
  <si>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</si>
  <si>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</si>
  <si>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</si>
  <si>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</si>
  <si>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</si>
  <si>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</si>
  <si>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</si>
  <si>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</si>
  <si>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</si>
  <si>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</si>
  <si>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</si>
  <si>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</si>
  <si>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</si>
  <si>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</si>
  <si>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</si>
  <si>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</si>
  <si>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</si>
  <si>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</si>
  <si>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</si>
  <si>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</si>
  <si>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</si>
  <si>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</si>
  <si>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</si>
  <si>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</si>
  <si>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</si>
  <si>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</si>
  <si>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</si>
  <si>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</si>
  <si>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</si>
  <si>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</si>
  <si>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</si>
  <si>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</si>
  <si>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</si>
  <si>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</si>
  <si>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</si>
  <si>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</si>
  <si>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</si>
  <si>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</si>
  <si>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</si>
  <si>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</si>
  <si>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</si>
  <si>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</si>
  <si>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</si>
  <si>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</si>
  <si>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</si>
  <si>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</si>
  <si>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</si>
  <si>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</si>
  <si>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</si>
  <si>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</si>
  <si>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</si>
  <si>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</si>
  <si>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</si>
  <si>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</si>
  <si>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</si>
  <si>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</si>
  <si>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</si>
  <si>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</si>
  <si>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</si>
  <si>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</si>
  <si>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</si>
  <si>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</si>
  <si>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</si>
  <si>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</si>
  <si>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</si>
  <si>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</si>
  <si>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</si>
  <si>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</si>
  <si>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</si>
  <si>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</si>
  <si>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</si>
  <si>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</si>
  <si>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</si>
  <si>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</si>
  <si>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</si>
  <si>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</si>
  <si>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</si>
  <si>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</si>
  <si>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</si>
  <si>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</si>
  <si>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</si>
  <si>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</si>
  <si>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</si>
  <si>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</si>
  <si>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</si>
  <si>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</si>
  <si>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</si>
  <si>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</si>
  <si>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</si>
  <si>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</si>
  <si>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</si>
  <si>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</si>
  <si>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</si>
  <si>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</si>
  <si>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</si>
  <si>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</si>
  <si>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</si>
  <si>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</si>
  <si>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</si>
  <si>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</si>
  <si>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</si>
  <si>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</si>
  <si>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</si>
  <si>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</si>
  <si>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</si>
  <si>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</si>
  <si>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</si>
  <si>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</si>
  <si>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</si>
  <si>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</si>
  <si>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</si>
  <si>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</si>
  <si>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</si>
  <si>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</si>
  <si>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</si>
  <si>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</si>
  <si>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</si>
  <si>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</si>
  <si>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</si>
  <si>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</si>
  <si>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</si>
  <si>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</si>
  <si>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</si>
  <si>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</si>
  <si>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</si>
  <si>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</si>
  <si>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</si>
  <si>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</si>
  <si>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</si>
  <si>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</si>
  <si>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</si>
  <si>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</si>
  <si>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</si>
  <si>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</si>
  <si>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</si>
  <si>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</si>
  <si>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</si>
  <si>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</si>
  <si>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</si>
  <si>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</si>
  <si>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</si>
  <si>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</si>
  <si>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</si>
  <si>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</si>
  <si>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</si>
  <si>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</si>
  <si>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</si>
  <si>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</si>
  <si>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</si>
  <si>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</si>
  <si>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</si>
  <si>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</si>
  <si>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</si>
  <si>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</si>
  <si>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</si>
  <si>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</si>
  <si>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</si>
  <si>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</si>
  <si>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</si>
  <si>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</si>
  <si>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</si>
  <si>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</si>
  <si>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</si>
  <si>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</si>
  <si>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</si>
  <si>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</si>
  <si>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</si>
  <si>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</si>
  <si>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</si>
  <si>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</si>
  <si>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</si>
  <si>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</si>
  <si>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</si>
  <si>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</si>
  <si>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</si>
  <si>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</si>
  <si>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</si>
  <si>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</si>
  <si>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</si>
  <si>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</si>
  <si>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</si>
  <si>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</si>
  <si>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</si>
  <si>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</si>
  <si>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</si>
  <si>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</si>
  <si>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</si>
  <si>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</si>
  <si>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</si>
  <si>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</si>
  <si>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</si>
  <si>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</si>
  <si>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</si>
  <si>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</si>
  <si>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</si>
  <si>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</si>
  <si>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</si>
  <si>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</si>
  <si>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</si>
  <si>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</si>
  <si>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</si>
  <si>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</si>
  <si>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</si>
  <si>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</si>
  <si>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</si>
  <si>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</si>
  <si>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</si>
  <si>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</si>
  <si>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</si>
  <si>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</si>
  <si>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</si>
  <si>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</si>
  <si>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</si>
  <si>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</si>
  <si>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</si>
  <si>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</si>
  <si>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</si>
  <si>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</si>
  <si>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</si>
  <si>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</si>
  <si>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</si>
  <si>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</si>
  <si>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</si>
  <si>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</si>
  <si>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</si>
  <si>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</si>
  <si>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</si>
  <si>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</si>
  <si>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</si>
  <si>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</si>
  <si>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</si>
  <si>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</si>
  <si>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</si>
  <si>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</si>
  <si>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</si>
  <si>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</si>
  <si>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</si>
  <si>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</si>
  <si>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</si>
  <si>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</si>
  <si>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</si>
  <si>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</si>
  <si>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</si>
  <si>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</si>
  <si>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</si>
  <si>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</si>
  <si>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</si>
  <si>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</si>
  <si>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</si>
  <si>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</si>
  <si>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</si>
  <si>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</si>
  <si>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</si>
  <si>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</si>
  <si>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</si>
  <si>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</si>
  <si>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</si>
  <si>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</si>
  <si>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</si>
  <si>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</si>
  <si>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</si>
  <si>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</si>
  <si>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</si>
  <si>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</si>
  <si>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</si>
  <si>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</si>
  <si>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</si>
  <si>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</si>
  <si>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</si>
  <si>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</si>
  <si>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</si>
  <si>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</si>
  <si>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</si>
  <si>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</si>
  <si>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</si>
  <si>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</si>
  <si>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</si>
  <si>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</si>
  <si>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</si>
  <si>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</si>
  <si>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</si>
  <si>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</si>
  <si>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</si>
  <si>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</si>
  <si>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</si>
  <si>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</si>
  <si>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</si>
  <si>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</si>
  <si>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</si>
  <si>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</si>
  <si>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</si>
  <si>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</si>
  <si>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</si>
  <si>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</si>
  <si>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</si>
  <si>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</si>
  <si>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</si>
  <si>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</si>
  <si>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</si>
  <si>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</si>
  <si>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</si>
  <si>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</si>
  <si>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</si>
  <si>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</si>
  <si>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</si>
  <si>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</si>
  <si>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</si>
  <si>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</si>
  <si>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</si>
  <si>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</si>
  <si>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</si>
  <si>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</si>
  <si>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</si>
  <si>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</si>
  <si>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</si>
  <si>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</si>
  <si>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</si>
  <si>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</si>
  <si>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</si>
  <si>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</si>
  <si>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</si>
  <si>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</si>
  <si>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</si>
  <si>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</si>
  <si>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</si>
  <si>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</si>
  <si>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</si>
  <si>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</si>
  <si>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</si>
  <si>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</si>
  <si>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</si>
  <si>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</si>
  <si>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</si>
  <si>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</si>
  <si>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</si>
  <si>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</si>
  <si>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</si>
  <si>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</si>
  <si>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</si>
  <si>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</si>
  <si>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</si>
  <si>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</si>
  <si>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</si>
  <si>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</si>
  <si>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</si>
  <si>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</si>
  <si>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</si>
  <si>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</si>
  <si>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</si>
  <si>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</si>
  <si>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</si>
  <si>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</si>
  <si>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</si>
  <si>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</si>
  <si>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</si>
  <si>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</si>
  <si>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</si>
  <si>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</si>
  <si>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</si>
  <si>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</si>
  <si>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</si>
  <si>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</si>
  <si>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</si>
  <si>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</si>
  <si>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</si>
  <si>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</si>
  <si>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</si>
  <si>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</si>
  <si>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</si>
  <si>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</si>
  <si>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</si>
  <si>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</si>
  <si>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</si>
  <si>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</si>
  <si>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</si>
  <si>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</si>
  <si>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</si>
  <si>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</si>
  <si>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</si>
  <si>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</si>
  <si>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</si>
  <si>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</si>
  <si>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</si>
  <si>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</si>
  <si>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</si>
  <si>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</si>
  <si>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</si>
  <si>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</si>
  <si>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</si>
  <si>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</si>
  <si>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</si>
  <si>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</si>
  <si>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</si>
  <si>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</si>
  <si>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</si>
  <si>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</si>
  <si>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</si>
  <si>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</si>
  <si>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</si>
  <si>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</si>
  <si>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</si>
  <si>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</si>
  <si>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</si>
  <si>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</si>
  <si>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</si>
  <si>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</si>
  <si>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</si>
  <si>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</si>
  <si>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</si>
  <si>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</si>
  <si>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</si>
  <si>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</si>
  <si>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</si>
  <si>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</si>
  <si>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</si>
  <si>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</si>
  <si>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</si>
  <si>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</si>
  <si>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</si>
  <si>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</si>
  <si>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</si>
  <si>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</si>
  <si>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</si>
  <si>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</si>
  <si>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</si>
  <si>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</si>
  <si>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</si>
  <si>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</si>
  <si>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</si>
  <si>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</si>
  <si>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</si>
  <si>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</si>
  <si>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</si>
  <si>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</si>
  <si>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</si>
  <si>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</si>
  <si>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</si>
  <si>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</si>
  <si>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</si>
  <si>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</si>
  <si>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</si>
  <si>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</si>
  <si>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</si>
  <si>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</si>
  <si>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</si>
  <si>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</si>
  <si>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</si>
  <si>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</si>
  <si>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</si>
  <si>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</si>
  <si>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</si>
  <si>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</si>
  <si>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</si>
  <si>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</si>
  <si>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</si>
  <si>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</si>
  <si>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</si>
  <si>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</si>
  <si>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</si>
  <si>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</si>
  <si>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</si>
  <si>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</si>
  <si>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</si>
  <si>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</si>
  <si>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</si>
  <si>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</si>
  <si>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</si>
  <si>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</si>
  <si>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</si>
  <si>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</si>
  <si>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</si>
  <si>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</si>
  <si>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</si>
  <si>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</si>
  <si>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</si>
  <si>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</si>
  <si>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</si>
  <si>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</si>
  <si>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</si>
  <si>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</si>
  <si>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</si>
  <si>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</si>
  <si>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</si>
  <si>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</si>
  <si>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</si>
  <si>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</si>
  <si>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</si>
  <si>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</si>
  <si>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</si>
  <si>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</si>
  <si>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</si>
  <si>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</si>
  <si>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</si>
  <si>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</si>
  <si>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</si>
  <si>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</si>
  <si>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</si>
  <si>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</si>
  <si>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</si>
  <si>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</si>
  <si>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</si>
  <si>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</si>
  <si>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</si>
  <si>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</si>
  <si>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</si>
  <si>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</si>
  <si>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</si>
  <si>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</si>
  <si>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</si>
  <si>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</si>
  <si>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</si>
  <si>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</si>
  <si>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</si>
  <si>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</si>
  <si>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</si>
  <si>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</si>
  <si>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</si>
  <si>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</si>
  <si>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</si>
  <si>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</si>
  <si>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</si>
  <si>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</si>
  <si>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</si>
  <si>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</si>
  <si>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</si>
  <si>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</si>
  <si>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</si>
  <si>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</si>
  <si>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</si>
  <si>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</si>
  <si>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</si>
  <si>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</si>
  <si>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</si>
  <si>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</si>
  <si>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</si>
  <si>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</si>
  <si>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</si>
  <si>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</si>
  <si>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</si>
  <si>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</si>
  <si>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</si>
  <si>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</si>
  <si>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</si>
  <si>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</si>
  <si>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</si>
  <si>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</si>
  <si>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</si>
  <si>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</si>
  <si>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</si>
  <si>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</si>
  <si>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</si>
  <si>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</si>
  <si>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</si>
  <si>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</si>
  <si>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</si>
  <si>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</si>
  <si>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</si>
  <si>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</si>
  <si>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</si>
  <si>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</si>
  <si>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</si>
  <si>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</si>
  <si>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</si>
  <si>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</si>
  <si>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</si>
  <si>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</si>
  <si>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</si>
  <si>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</si>
  <si>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</si>
  <si>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</si>
  <si>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</si>
  <si>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</si>
  <si>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</si>
  <si>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</si>
  <si>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</si>
  <si>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</si>
  <si>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</si>
  <si>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</si>
  <si>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</si>
  <si>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</si>
  <si>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</si>
  <si>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</si>
  <si>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</si>
  <si>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</si>
  <si>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</si>
  <si>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</si>
  <si>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</si>
  <si>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</si>
  <si>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</si>
  <si>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</si>
  <si>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</si>
  <si>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</si>
  <si>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</si>
  <si>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</si>
  <si>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</si>
  <si>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</si>
  <si>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</si>
  <si>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</si>
  <si>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</si>
  <si>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</si>
  <si>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</si>
  <si>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</si>
  <si>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</si>
  <si>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</si>
  <si>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</si>
  <si>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</si>
  <si>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</si>
  <si>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</si>
  <si>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</si>
  <si>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</si>
  <si>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</si>
  <si>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</si>
  <si>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</si>
  <si>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</si>
  <si>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</si>
  <si>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</si>
  <si>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</si>
  <si>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</si>
  <si>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</si>
  <si>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</si>
  <si>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</si>
  <si>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</si>
  <si>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</si>
  <si>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</si>
  <si>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</si>
  <si>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</si>
  <si>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</si>
  <si>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</si>
  <si>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</si>
  <si>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</si>
  <si>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</si>
  <si>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</si>
  <si>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</si>
  <si>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</si>
  <si>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</si>
  <si>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</si>
  <si>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</si>
  <si>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</si>
  <si>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</si>
  <si>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</si>
  <si>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</si>
  <si>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</si>
  <si>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</si>
  <si>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</si>
  <si>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</si>
  <si>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</si>
  <si>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</si>
  <si>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</si>
  <si>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</si>
  <si>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</si>
  <si>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</si>
  <si>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</si>
  <si>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</si>
  <si>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</si>
  <si>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</si>
  <si>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</si>
  <si>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</si>
  <si>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</si>
  <si>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</si>
  <si>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</si>
  <si>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</si>
  <si>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</si>
  <si>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</si>
  <si>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</si>
  <si>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</si>
  <si>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</si>
  <si>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</si>
  <si>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</si>
  <si>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</si>
  <si>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</si>
  <si>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</si>
  <si>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</si>
  <si>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</si>
  <si>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</si>
  <si>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</si>
  <si>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</si>
  <si>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</si>
  <si>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</si>
  <si>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</si>
  <si>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</si>
  <si>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</si>
  <si>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</si>
  <si>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</si>
  <si>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</si>
  <si>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</si>
  <si>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</si>
  <si>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</si>
  <si>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</si>
  <si>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</si>
  <si>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</si>
  <si>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</si>
  <si>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</si>
  <si>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</si>
  <si>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</si>
  <si>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</si>
  <si>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</si>
  <si>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</si>
  <si>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</si>
  <si>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</si>
  <si>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</si>
  <si>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</si>
  <si>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</si>
  <si>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</si>
  <si>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</si>
  <si>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</si>
  <si>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</si>
  <si>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</si>
  <si>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</si>
  <si>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</si>
  <si>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</si>
  <si>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</si>
  <si>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</si>
  <si>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</si>
  <si>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</si>
  <si>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</si>
  <si>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</si>
  <si>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</si>
  <si>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</si>
  <si>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</si>
  <si>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</si>
  <si>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</si>
  <si>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</si>
  <si>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</si>
  <si>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</si>
  <si>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</si>
  <si>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</si>
  <si>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</si>
  <si>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</si>
  <si>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</si>
  <si>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</si>
  <si>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</si>
  <si>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</si>
  <si>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</si>
  <si>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</si>
  <si>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</si>
  <si>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</si>
  <si>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</si>
  <si>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</si>
  <si>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</si>
  <si>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</si>
  <si>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</si>
  <si>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</si>
  <si>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</si>
  <si>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</si>
  <si>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</si>
  <si>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</si>
  <si>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</si>
  <si>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</si>
  <si>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</si>
  <si>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</si>
  <si>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</si>
  <si>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</si>
  <si>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</si>
  <si>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</si>
  <si>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</si>
  <si>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</si>
  <si>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</si>
  <si>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</si>
  <si>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</si>
  <si>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</si>
  <si>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</si>
  <si>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</si>
  <si>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</si>
  <si>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</si>
  <si>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</si>
  <si>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</si>
  <si>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</si>
  <si>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</si>
  <si>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</si>
  <si>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</si>
  <si>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</si>
  <si>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</si>
  <si>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</si>
  <si>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</si>
  <si>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</si>
  <si>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</si>
  <si>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</si>
  <si>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</si>
  <si>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</si>
  <si>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</si>
  <si>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</si>
  <si>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</si>
  <si>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</si>
  <si>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</si>
  <si>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</si>
  <si>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</si>
  <si>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</si>
  <si>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</si>
  <si>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</si>
  <si>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</si>
  <si>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</si>
  <si>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</si>
  <si>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</si>
  <si>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</si>
  <si>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</si>
  <si>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</si>
  <si>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</si>
  <si>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</si>
  <si>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</si>
  <si>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</si>
  <si>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</si>
  <si>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</si>
  <si>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</si>
  <si>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</si>
  <si>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</si>
  <si>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</si>
  <si>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</si>
  <si>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</si>
  <si>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</si>
  <si>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</si>
  <si>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</si>
  <si>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</si>
  <si>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</si>
  <si>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</si>
  <si>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</si>
  <si>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</si>
  <si>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</si>
  <si>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</si>
  <si>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</si>
  <si>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</si>
  <si>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</si>
  <si>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</si>
  <si>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</si>
  <si>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</si>
  <si>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</si>
  <si>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</si>
  <si>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</si>
  <si>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</si>
  <si>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</si>
  <si>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</si>
  <si>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</si>
  <si>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</si>
  <si>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</si>
  <si>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</si>
  <si>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</si>
  <si>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</si>
  <si>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</si>
  <si>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</si>
  <si>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</si>
  <si>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</si>
  <si>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</si>
  <si>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</si>
  <si>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</si>
  <si>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</si>
  <si>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</si>
  <si>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</si>
  <si>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</si>
  <si>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</si>
  <si>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</si>
  <si>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</si>
  <si>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</si>
  <si>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</si>
  <si>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</si>
  <si>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</si>
  <si>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</si>
  <si>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</si>
  <si>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</si>
  <si>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</si>
  <si>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</si>
  <si>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</si>
  <si>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</si>
  <si>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</si>
  <si>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</si>
  <si>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</si>
  <si>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</si>
  <si>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</si>
  <si>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</si>
  <si>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</si>
  <si>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</si>
  <si>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</si>
  <si>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</si>
  <si>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</si>
  <si>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</si>
  <si>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</si>
  <si>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</si>
  <si>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</si>
  <si>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</si>
  <si>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</si>
  <si>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</si>
  <si>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</si>
  <si>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</si>
  <si>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</si>
  <si>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</si>
  <si>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</si>
  <si>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</si>
  <si>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</si>
  <si>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</si>
  <si>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</si>
  <si>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</si>
  <si>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</si>
  <si>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</si>
  <si>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</si>
  <si>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</si>
  <si>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</si>
  <si>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</si>
  <si>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</si>
  <si>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</si>
  <si>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</si>
  <si>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</si>
  <si>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</si>
  <si>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</si>
  <si>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</si>
  <si>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</si>
  <si>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</si>
  <si>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</si>
  <si>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</si>
  <si>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</si>
  <si>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</si>
  <si>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</si>
  <si>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</si>
  <si>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</si>
  <si>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</si>
  <si>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</si>
  <si>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</si>
  <si>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</si>
  <si>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</si>
  <si>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</si>
  <si>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</si>
  <si>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</si>
  <si>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</si>
  <si>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</si>
  <si>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</si>
  <si>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</si>
  <si>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</si>
  <si>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</si>
  <si>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</si>
  <si>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</si>
  <si>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</si>
  <si>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</si>
  <si>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</si>
  <si>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</si>
  <si>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</si>
  <si>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</si>
  <si>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</si>
  <si>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</si>
  <si>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</si>
  <si>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</si>
  <si>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</si>
  <si>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</si>
  <si>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</si>
  <si>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</si>
  <si>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</si>
  <si>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</si>
  <si>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</si>
  <si>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</si>
  <si>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</si>
  <si>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</si>
  <si>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</si>
  <si>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</si>
  <si>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</si>
  <si>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</si>
  <si>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</si>
  <si>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</si>
  <si>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</si>
  <si>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</si>
  <si>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</si>
  <si>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</si>
  <si>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</si>
  <si>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</si>
  <si>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</si>
  <si>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</si>
  <si>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</si>
  <si>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</si>
  <si>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</si>
  <si>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</si>
  <si>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</si>
  <si>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</si>
  <si>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</si>
  <si>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</si>
  <si>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</si>
  <si>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</si>
  <si>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</si>
  <si>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</si>
  <si>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</si>
  <si>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</si>
  <si>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</si>
  <si>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</si>
  <si>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</si>
  <si>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</si>
  <si>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</si>
  <si>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</si>
  <si>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</si>
  <si>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</si>
  <si>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</si>
  <si>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</si>
  <si>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</si>
  <si>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</si>
  <si>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</si>
  <si>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</si>
  <si>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</si>
  <si>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</si>
  <si>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</si>
  <si>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</si>
  <si>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</si>
  <si>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</si>
  <si>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</si>
  <si>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</si>
  <si>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</si>
  <si>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</si>
  <si>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</si>
  <si>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</si>
  <si>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</si>
  <si>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</si>
  <si>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</si>
  <si>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</si>
  <si>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</si>
  <si>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</si>
  <si>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</si>
  <si>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</si>
  <si>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</si>
  <si>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</si>
  <si>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</si>
  <si>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</si>
  <si>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</si>
  <si>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</si>
  <si>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</si>
  <si>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</si>
  <si>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</si>
  <si>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</si>
  <si>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</si>
  <si>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</si>
  <si>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</si>
  <si>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</si>
  <si>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</si>
  <si>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</si>
  <si>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</si>
  <si>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</si>
  <si>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</si>
  <si>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</si>
  <si>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</si>
  <si>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</si>
  <si>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</si>
  <si>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</si>
  <si>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</si>
  <si>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</si>
  <si>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</si>
  <si>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</si>
  <si>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</si>
  <si>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</si>
  <si>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</si>
  <si>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</si>
  <si>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</si>
  <si>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</si>
  <si>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</si>
  <si>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</si>
  <si>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</si>
  <si>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</si>
  <si>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</si>
  <si>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</si>
  <si>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</si>
  <si>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</si>
  <si>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</si>
  <si>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</si>
  <si>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</si>
  <si>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</si>
  <si>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</si>
  <si>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</si>
  <si>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</si>
  <si>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</si>
  <si>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</si>
  <si>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</si>
  <si>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</si>
  <si>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</si>
  <si>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</si>
  <si>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</si>
  <si>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</si>
  <si>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</si>
  <si>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</si>
  <si>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</si>
  <si>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</si>
  <si>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</si>
  <si>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</si>
  <si>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</si>
  <si>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</si>
  <si>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</si>
  <si>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</si>
  <si>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</si>
  <si>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</si>
  <si>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</si>
  <si>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</si>
  <si>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</si>
  <si>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</si>
  <si>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</si>
  <si>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</si>
  <si>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</si>
  <si>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</si>
  <si>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</si>
  <si>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</si>
  <si>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</si>
  <si>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</si>
  <si>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</si>
  <si>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</si>
  <si>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</si>
  <si>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</si>
  <si>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</si>
  <si>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</si>
  <si>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</si>
  <si>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</si>
  <si>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</si>
  <si>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</si>
  <si>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</si>
  <si>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</si>
  <si>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</si>
  <si>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</si>
  <si>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</si>
  <si>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</si>
  <si>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</si>
  <si>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</si>
  <si>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</si>
  <si>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</si>
  <si>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</si>
  <si>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</si>
  <si>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</si>
  <si>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</si>
  <si>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</si>
  <si>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</si>
  <si>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</si>
  <si>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</si>
  <si>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</si>
  <si>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</si>
  <si>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</si>
  <si>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</si>
  <si>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</si>
  <si>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</si>
  <si>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</si>
  <si>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</si>
  <si>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</si>
  <si>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</si>
  <si>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</si>
  <si>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</si>
  <si>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</si>
  <si>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</si>
  <si>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</si>
  <si>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</si>
  <si>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</si>
  <si>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</si>
  <si>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</si>
  <si>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</si>
  <si>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</si>
  <si>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</si>
  <si>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</si>
  <si>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</si>
  <si>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</si>
  <si>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</si>
  <si>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</si>
  <si>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</si>
  <si>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</si>
  <si>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</si>
  <si>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</si>
  <si>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</si>
  <si>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</si>
  <si>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</si>
  <si>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</si>
  <si>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</si>
  <si>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</si>
  <si>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</si>
  <si>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</si>
  <si>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</si>
  <si>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</si>
  <si>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</si>
  <si>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</si>
  <si>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</si>
  <si>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</si>
  <si>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</si>
  <si>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</si>
  <si>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</si>
  <si>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</si>
  <si>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</si>
  <si>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</si>
  <si>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</si>
  <si>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</si>
  <si>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</si>
  <si>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</si>
  <si>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</si>
  <si>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</si>
  <si>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</si>
  <si>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</si>
  <si>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</si>
  <si>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</si>
  <si>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</si>
  <si>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</si>
  <si>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</si>
  <si>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</si>
  <si>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</si>
  <si>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</si>
  <si>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</si>
  <si>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</si>
  <si>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</si>
  <si>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</si>
  <si>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</si>
  <si>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</si>
  <si>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</si>
  <si>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</si>
  <si>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</si>
  <si>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</si>
  <si>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</si>
  <si>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</si>
  <si>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</si>
  <si>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</si>
  <si>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</si>
  <si>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</si>
  <si>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</si>
  <si>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</si>
  <si>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</si>
  <si>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</si>
  <si>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</si>
  <si>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</si>
  <si>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</si>
  <si>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</si>
  <si>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</si>
  <si>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</si>
  <si>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</si>
  <si>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</si>
  <si>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</si>
  <si>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</si>
  <si>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</si>
  <si>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</si>
  <si>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</si>
  <si>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</si>
  <si>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</si>
  <si>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</si>
  <si>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</si>
  <si>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</si>
  <si>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</si>
  <si>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</si>
  <si>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</si>
  <si>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</si>
  <si>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</si>
  <si>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</si>
  <si>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</si>
  <si>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</si>
  <si>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</si>
  <si>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</si>
  <si>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</si>
  <si>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</si>
  <si>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</si>
  <si>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</si>
  <si>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</si>
  <si>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</si>
  <si>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</si>
  <si>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</si>
  <si>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</si>
  <si>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</si>
  <si>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</si>
  <si>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</si>
  <si>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</si>
  <si>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</si>
  <si>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</si>
  <si>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</si>
  <si>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</si>
  <si>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</si>
  <si>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</si>
  <si>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</si>
  <si>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</si>
  <si>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</si>
  <si>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</si>
  <si>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</si>
  <si>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</si>
  <si>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</si>
  <si>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</si>
  <si>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</si>
  <si>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</si>
  <si>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</si>
  <si>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</si>
  <si>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</si>
  <si>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</si>
  <si>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</si>
  <si>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</si>
  <si>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</si>
  <si>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</si>
  <si>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</si>
  <si>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</si>
  <si>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</si>
  <si>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</si>
  <si>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</si>
  <si>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</si>
  <si>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</si>
  <si>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</si>
  <si>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</si>
  <si>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</si>
  <si>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</si>
  <si>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</si>
  <si>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</si>
  <si>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</si>
  <si>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</si>
  <si>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</si>
  <si>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</si>
  <si>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</si>
  <si>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</si>
  <si>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</si>
  <si>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</si>
  <si>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</si>
  <si>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</si>
  <si>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</si>
  <si>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</si>
  <si>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</si>
  <si>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</si>
  <si>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</si>
  <si>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</si>
  <si>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</si>
  <si>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</si>
  <si>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</si>
  <si>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</si>
  <si>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</si>
  <si>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</si>
  <si>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</si>
  <si>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</si>
  <si>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</si>
  <si>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</si>
  <si>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</si>
  <si>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</si>
  <si>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</si>
  <si>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</si>
  <si>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</si>
  <si>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</si>
  <si>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</si>
  <si>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</si>
  <si>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</si>
  <si>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</si>
  <si>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</si>
  <si>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</si>
  <si>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</si>
  <si>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</si>
  <si>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</si>
  <si>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</si>
  <si>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</si>
  <si>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</si>
  <si>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</si>
  <si>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</si>
  <si>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</si>
  <si>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</si>
  <si>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</si>
  <si>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</si>
  <si>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</si>
  <si>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</si>
  <si>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</si>
  <si>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</si>
  <si>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</si>
  <si>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</si>
  <si>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</si>
  <si>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</si>
  <si>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</si>
  <si>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</si>
  <si>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</si>
  <si>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</si>
  <si>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</si>
  <si>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</si>
  <si>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</si>
  <si>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</si>
  <si>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</si>
  <si>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</si>
  <si>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</si>
  <si>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</si>
  <si>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</si>
  <si>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</si>
  <si>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</si>
  <si>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</si>
  <si>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</si>
  <si>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</si>
  <si>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</si>
  <si>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</si>
  <si>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</si>
  <si>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</si>
  <si>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</si>
  <si>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</si>
  <si>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</si>
  <si>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</si>
  <si>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</si>
  <si>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</si>
  <si>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</si>
  <si>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</si>
  <si>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</si>
  <si>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</si>
  <si>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</si>
  <si>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</si>
  <si>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</si>
  <si>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</si>
  <si>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</si>
  <si>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</si>
  <si>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</si>
  <si>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</si>
  <si>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</si>
  <si>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</si>
  <si>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</si>
  <si>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</si>
  <si>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</si>
  <si>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</si>
  <si>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</si>
  <si>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</si>
  <si>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</si>
  <si>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</si>
  <si>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</si>
  <si>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</si>
  <si>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</si>
  <si>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</si>
  <si>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</si>
  <si>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</si>
  <si>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</si>
  <si>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</si>
  <si>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</si>
  <si>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</si>
  <si>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</si>
  <si>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</si>
  <si>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</si>
  <si>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</si>
  <si>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</si>
  <si>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</si>
  <si>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</si>
  <si>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</si>
  <si>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</si>
  <si>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</si>
  <si>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</si>
  <si>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</si>
  <si>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</si>
  <si>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</si>
  <si>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</si>
  <si>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</si>
  <si>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</si>
  <si>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</si>
  <si>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</si>
  <si>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</si>
  <si>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</si>
  <si>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</si>
  <si>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</si>
  <si>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</si>
  <si>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</si>
  <si>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</si>
  <si>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</si>
  <si>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</si>
  <si>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</si>
  <si>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</si>
  <si>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</si>
  <si>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</si>
  <si>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</si>
  <si>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</si>
  <si>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</si>
  <si>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</si>
  <si>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</si>
  <si>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</si>
  <si>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</si>
  <si>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</si>
  <si>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</si>
  <si>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</si>
  <si>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</si>
  <si>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</si>
  <si>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</si>
  <si>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</si>
  <si>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</si>
  <si>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</si>
  <si>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</si>
  <si>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</si>
  <si>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</si>
  <si>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</si>
  <si>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</si>
  <si>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</si>
  <si>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</si>
  <si>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</si>
  <si>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</si>
  <si>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</si>
  <si>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</si>
  <si>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</si>
  <si>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</si>
  <si>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</si>
  <si>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</si>
  <si>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</si>
  <si>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</si>
  <si>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</si>
  <si>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</si>
  <si>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</si>
  <si>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</si>
  <si>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</si>
  <si>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</si>
  <si>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</si>
  <si>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</si>
  <si>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</si>
  <si>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</si>
  <si>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</si>
  <si>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</si>
  <si>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</si>
  <si>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</si>
  <si>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</si>
  <si>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</si>
  <si>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</si>
  <si>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</si>
  <si>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</si>
  <si>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</si>
  <si>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</si>
  <si>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</si>
  <si>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</si>
  <si>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</si>
  <si>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</si>
  <si>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</si>
  <si>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</si>
  <si>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</si>
  <si>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</si>
  <si>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</si>
  <si>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</si>
  <si>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</si>
  <si>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</si>
  <si>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</si>
  <si>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</si>
  <si>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</si>
  <si>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</si>
  <si>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</si>
  <si>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</si>
  <si>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</si>
  <si>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</si>
  <si>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</si>
  <si>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</si>
  <si>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</si>
  <si>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</si>
  <si>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</si>
  <si>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</si>
  <si>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</si>
  <si>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</si>
  <si>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</si>
  <si>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</si>
  <si>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</si>
  <si>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</si>
  <si>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</si>
  <si>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</si>
  <si>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</si>
  <si>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</si>
  <si>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</si>
  <si>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</si>
  <si>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</si>
  <si>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</si>
  <si>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</si>
  <si>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</si>
  <si>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</si>
  <si>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</si>
  <si>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</si>
  <si>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</si>
  <si>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</si>
  <si>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</si>
  <si>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</si>
  <si>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</si>
  <si>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</si>
  <si>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</si>
  <si>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</si>
  <si>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</si>
  <si>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</si>
  <si>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</si>
  <si>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</si>
  <si>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</si>
  <si>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</si>
  <si>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</si>
  <si>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</si>
  <si>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</si>
  <si>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</si>
  <si>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</si>
  <si>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</si>
  <si>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</si>
  <si>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</si>
  <si>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</si>
  <si>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</si>
  <si>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</si>
  <si>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</si>
  <si>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</si>
  <si>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</si>
  <si>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</si>
  <si>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</si>
  <si>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</si>
  <si>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</si>
  <si>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</si>
  <si>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</si>
  <si>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</si>
  <si>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</si>
  <si>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</si>
  <si>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</si>
  <si>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</si>
  <si>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</si>
  <si>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</si>
  <si>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</si>
  <si>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</si>
  <si>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</si>
  <si>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</si>
  <si>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</si>
  <si>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</si>
  <si>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</si>
  <si>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</si>
  <si>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</si>
  <si>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</si>
  <si>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</si>
  <si>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</si>
  <si>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</si>
  <si>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</si>
  <si>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</si>
  <si>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</si>
  <si>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</si>
  <si>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</si>
  <si>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</si>
  <si>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</si>
  <si>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</si>
  <si>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</si>
  <si>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</si>
  <si>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</si>
  <si>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</si>
  <si>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</si>
  <si>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</si>
  <si>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</si>
  <si>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</si>
  <si>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</si>
  <si>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</si>
  <si>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</si>
  <si>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</si>
  <si>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</si>
  <si>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</si>
  <si>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</si>
  <si>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</si>
  <si>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</si>
  <si>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</si>
  <si>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</si>
  <si>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</si>
  <si>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</si>
  <si>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</si>
  <si>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</si>
  <si>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</si>
  <si>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</si>
  <si>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</si>
  <si>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</si>
  <si>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</si>
  <si>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</si>
  <si>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</si>
  <si>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</si>
  <si>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</si>
  <si>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</si>
  <si>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</si>
  <si>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</si>
  <si>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</si>
  <si>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</si>
  <si>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</si>
  <si>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</si>
  <si>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</si>
  <si>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</si>
  <si>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</si>
  <si>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</si>
  <si>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</si>
  <si>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</si>
  <si>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</si>
  <si>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</si>
  <si>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</si>
  <si>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</si>
  <si>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</si>
  <si>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</si>
  <si>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</si>
  <si>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</si>
  <si>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</si>
  <si>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</si>
  <si>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</si>
  <si>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</si>
  <si>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</si>
  <si>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</si>
  <si>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</si>
  <si>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</si>
  <si>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</si>
  <si>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</si>
  <si>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</si>
  <si>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</si>
  <si>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</si>
  <si>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</si>
  <si>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</si>
  <si>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</si>
  <si>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</si>
  <si>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</si>
  <si>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</si>
  <si>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</si>
  <si>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</si>
  <si>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</si>
  <si>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</si>
  <si>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</si>
  <si>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</si>
  <si>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</si>
  <si>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</si>
  <si>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</si>
  <si>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</si>
  <si>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</si>
  <si>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</si>
  <si>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</si>
  <si>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</si>
  <si>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</si>
  <si>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</si>
  <si>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</si>
  <si>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</si>
  <si>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</si>
  <si>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</si>
  <si>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</si>
  <si>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</si>
  <si>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</si>
  <si>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</si>
  <si>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</si>
  <si>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</si>
  <si>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</si>
  <si>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</si>
  <si>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</si>
  <si>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</si>
  <si>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</si>
  <si>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</si>
  <si>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</si>
  <si>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</si>
  <si>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</si>
  <si>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</si>
  <si>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</si>
  <si>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</si>
  <si>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</si>
  <si>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</si>
  <si>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</si>
  <si>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</si>
  <si>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</si>
  <si>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</si>
  <si>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</si>
  <si>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</si>
  <si>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</si>
  <si>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</si>
  <si>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</si>
  <si>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</si>
  <si>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</si>
  <si>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</si>
  <si>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</si>
  <si>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</si>
  <si>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</si>
  <si>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</si>
  <si>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</si>
  <si>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</si>
  <si>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</si>
  <si>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</si>
  <si>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</si>
  <si>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</si>
  <si>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</si>
  <si>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</si>
  <si>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</si>
  <si>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</si>
  <si>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</si>
  <si>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</si>
  <si>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</si>
  <si>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</si>
  <si>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</si>
  <si>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</si>
  <si>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</si>
  <si>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</si>
  <si>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</si>
  <si>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</si>
  <si>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</si>
  <si>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</si>
  <si>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</si>
  <si>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</si>
  <si>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</si>
  <si>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</si>
  <si>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</si>
  <si>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</si>
  <si>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</si>
  <si>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</si>
  <si>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</si>
  <si>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</si>
  <si>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</si>
  <si>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</si>
  <si>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</si>
  <si>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</si>
  <si>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</si>
  <si>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</si>
  <si>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</si>
  <si>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</si>
  <si>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</si>
  <si>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</si>
  <si>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</si>
  <si>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</si>
  <si>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</si>
  <si>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</si>
  <si>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</si>
  <si>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</si>
  <si>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</si>
  <si>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</si>
  <si>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</si>
  <si>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</si>
  <si>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</si>
  <si>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</si>
  <si>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</si>
  <si>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</si>
  <si>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</si>
  <si>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</si>
  <si>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</si>
  <si>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</si>
  <si>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</si>
  <si>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</si>
  <si>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</si>
  <si>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</si>
  <si>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</si>
  <si>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</si>
  <si>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</si>
  <si>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</si>
  <si>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</si>
  <si>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</si>
  <si>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</si>
  <si>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</si>
  <si>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</si>
  <si>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</si>
  <si>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</si>
  <si>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</si>
  <si>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</si>
  <si>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</si>
  <si>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</si>
  <si>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</si>
  <si>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</si>
  <si>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</si>
  <si>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</si>
  <si>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</si>
  <si>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</si>
  <si>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</si>
  <si>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</si>
  <si>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</si>
  <si>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</si>
  <si>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</si>
  <si>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</si>
  <si>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</si>
  <si>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</si>
  <si>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</si>
  <si>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</si>
  <si>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</si>
  <si>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</si>
  <si>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</si>
  <si>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</si>
  <si>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</si>
  <si>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</si>
  <si>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</si>
  <si>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</si>
  <si>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</si>
  <si>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</si>
  <si>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</si>
  <si>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</si>
  <si>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</si>
  <si>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</si>
  <si>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</si>
  <si>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</si>
  <si>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</si>
  <si>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</si>
  <si>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</si>
  <si>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</si>
  <si>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</si>
  <si>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</si>
  <si>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</si>
  <si>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</si>
  <si>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</si>
  <si>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</si>
  <si>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</si>
  <si>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</si>
  <si>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</si>
  <si>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</si>
  <si>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</si>
  <si>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</si>
  <si>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</si>
  <si>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</si>
  <si>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</si>
  <si>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</si>
  <si>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</si>
  <si>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</si>
  <si>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</si>
  <si>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</si>
  <si>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</si>
  <si>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</si>
  <si>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</si>
  <si>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</si>
  <si>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</si>
  <si>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</si>
  <si>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</si>
  <si>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</si>
  <si>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</si>
  <si>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</si>
  <si>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</si>
  <si>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</si>
  <si>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</si>
  <si>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</si>
  <si>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</si>
  <si>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</si>
  <si>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</si>
  <si>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</si>
  <si>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</si>
  <si>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</si>
  <si>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</si>
  <si>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</si>
  <si>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</si>
  <si>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</si>
  <si>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</si>
  <si>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</si>
  <si>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</si>
  <si>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</si>
  <si>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</si>
  <si>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</si>
  <si>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</si>
  <si>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</si>
  <si>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</si>
  <si>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</si>
  <si>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</si>
  <si>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</si>
  <si>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</si>
  <si>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</si>
  <si>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</si>
  <si>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</si>
  <si>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</si>
  <si>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</si>
  <si>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</si>
  <si>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</si>
  <si>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</si>
  <si>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</si>
  <si>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</si>
  <si>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</si>
  <si>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</si>
  <si>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</si>
  <si>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</si>
  <si>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</si>
  <si>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</si>
  <si>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</si>
  <si>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</si>
  <si>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</si>
  <si>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</si>
  <si>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</si>
  <si>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</si>
  <si>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</si>
  <si>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</si>
  <si>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</si>
  <si>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</si>
  <si>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</si>
  <si>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</si>
  <si>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</si>
  <si>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</si>
  <si>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</si>
  <si>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</si>
  <si>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</si>
  <si>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</si>
  <si>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</si>
  <si>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</si>
  <si>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</si>
  <si>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</si>
  <si>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</si>
  <si>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</si>
  <si>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</si>
  <si>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</si>
  <si>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</si>
  <si>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</si>
  <si>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</si>
  <si>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</si>
  <si>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</si>
  <si>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</si>
  <si>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</si>
  <si>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</si>
  <si>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</si>
  <si>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</si>
  <si>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</si>
  <si>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</si>
  <si>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</si>
  <si>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</si>
  <si>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</si>
  <si>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</si>
  <si>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</si>
  <si>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</si>
  <si>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</si>
  <si>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</si>
  <si>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</si>
  <si>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</si>
  <si>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</si>
  <si>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</si>
  <si>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</si>
  <si>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</si>
  <si>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</si>
  <si>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</si>
  <si>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</si>
  <si>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</si>
  <si>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</si>
  <si>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</si>
  <si>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</si>
  <si>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</si>
  <si>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</si>
  <si>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</si>
  <si>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</si>
  <si>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</si>
  <si>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</si>
  <si>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</si>
  <si>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</si>
  <si>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</si>
  <si>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</si>
  <si>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</si>
  <si>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</si>
  <si>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</si>
  <si>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</si>
  <si>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</si>
  <si>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</si>
  <si>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</si>
  <si>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</si>
  <si>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</si>
  <si>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</si>
  <si>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</si>
  <si>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</si>
  <si>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</si>
  <si>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</si>
  <si>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</si>
  <si>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</si>
  <si>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</si>
  <si>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</si>
  <si>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</si>
  <si>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</si>
  <si>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</si>
  <si>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</si>
  <si>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</si>
  <si>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</si>
  <si>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</si>
  <si>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</si>
  <si>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</si>
  <si>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</si>
  <si>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</si>
  <si>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</si>
  <si>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</si>
  <si>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</si>
  <si>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</si>
  <si>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</si>
  <si>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</si>
  <si>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</si>
  <si>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</si>
  <si>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</si>
  <si>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</si>
  <si>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</si>
  <si>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</si>
  <si>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</si>
  <si>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</si>
  <si>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</si>
  <si>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</si>
  <si>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</si>
  <si>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</si>
  <si>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</si>
  <si>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</si>
  <si>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</si>
  <si>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</si>
  <si>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</si>
  <si>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</si>
  <si>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</si>
  <si>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</si>
  <si>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</si>
  <si>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</si>
  <si>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</si>
  <si>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</si>
  <si>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</si>
  <si>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</si>
  <si>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</si>
  <si>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</si>
  <si>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</si>
  <si>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</si>
  <si>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</si>
  <si>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</si>
  <si>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</si>
  <si>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</si>
  <si>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</si>
  <si>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</si>
  <si>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</si>
  <si>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</si>
  <si>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</si>
  <si>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</si>
  <si>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</si>
  <si>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</si>
  <si>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</si>
  <si>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</si>
  <si>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</si>
  <si>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</si>
  <si>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</si>
  <si>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</si>
  <si>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</si>
  <si>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</si>
  <si>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</si>
  <si>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</si>
  <si>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</si>
  <si>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</si>
  <si>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</si>
  <si>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</si>
  <si>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</si>
  <si>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</si>
  <si>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</si>
  <si>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</si>
  <si>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</si>
  <si>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</si>
  <si>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</si>
  <si>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</si>
  <si>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</si>
  <si>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</si>
  <si>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</si>
  <si>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</si>
  <si>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</si>
  <si>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</si>
  <si>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</si>
  <si>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</si>
  <si>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</si>
  <si>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</si>
  <si>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</si>
  <si>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</si>
  <si>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</si>
  <si>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</si>
  <si>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</si>
  <si>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</si>
  <si>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</si>
  <si>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</si>
  <si>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</si>
  <si>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</si>
  <si>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</si>
  <si>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</si>
  <si>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</si>
  <si>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</si>
  <si>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</si>
  <si>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</si>
  <si>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</si>
  <si>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</si>
  <si>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</si>
  <si>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</si>
  <si>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</si>
  <si>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</si>
  <si>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</si>
  <si>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</si>
  <si>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</si>
  <si>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</si>
  <si>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</si>
  <si>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</si>
  <si>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</si>
  <si>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</si>
  <si>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</si>
  <si>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</si>
  <si>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</si>
  <si>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</si>
  <si>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</si>
  <si>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</si>
  <si>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</si>
  <si>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</si>
  <si>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</si>
  <si>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</si>
  <si>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</si>
  <si>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</si>
  <si>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</si>
  <si>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</si>
  <si>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</si>
  <si>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</si>
  <si>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</si>
  <si>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</si>
  <si>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</si>
  <si>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</si>
  <si>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</si>
  <si>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</si>
  <si>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</si>
  <si>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</si>
  <si>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</si>
  <si>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</si>
  <si>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</si>
  <si>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</si>
  <si>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</si>
  <si>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</si>
  <si>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</si>
  <si>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</si>
  <si>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</si>
  <si>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</si>
  <si>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</si>
  <si>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</si>
  <si>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</si>
  <si>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</si>
  <si>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</si>
  <si>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</si>
  <si>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</si>
  <si>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</si>
  <si>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</si>
  <si>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</si>
  <si>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</si>
  <si>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</si>
  <si>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</si>
  <si>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</si>
  <si>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</si>
  <si>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</si>
  <si>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</si>
  <si>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</si>
  <si>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</si>
  <si>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</si>
  <si>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</si>
  <si>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</si>
  <si>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</si>
  <si>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</si>
  <si>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</si>
  <si>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</si>
  <si>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</si>
  <si>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</si>
  <si>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</si>
  <si>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</si>
  <si>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</si>
  <si>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</si>
  <si>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</si>
  <si>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</si>
  <si>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</si>
  <si>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</si>
  <si>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</si>
  <si>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</si>
  <si>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</si>
  <si>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</si>
  <si>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</si>
  <si>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</si>
  <si>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</si>
  <si>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</si>
  <si>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</si>
  <si>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</si>
  <si>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</si>
  <si>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</si>
  <si>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</si>
  <si>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</si>
  <si>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</si>
  <si>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</si>
  <si>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</si>
  <si>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</si>
  <si>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</si>
  <si>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</si>
  <si>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</si>
  <si>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</si>
  <si>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</si>
  <si>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</si>
  <si>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</si>
  <si>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</si>
  <si>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</si>
  <si>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</si>
  <si>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</si>
  <si>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</si>
  <si>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</si>
  <si>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</si>
  <si>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</si>
  <si>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</si>
  <si>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</si>
  <si>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</si>
  <si>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</si>
  <si>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</si>
  <si>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</si>
  <si>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</si>
  <si>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</si>
  <si>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</si>
  <si>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</si>
  <si>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</si>
  <si>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</si>
  <si>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</si>
  <si>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</si>
  <si>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</si>
  <si>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</si>
  <si>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</si>
  <si>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</si>
  <si>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</si>
  <si>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</si>
  <si>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</si>
  <si>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</si>
  <si>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</si>
  <si>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</si>
  <si>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</si>
  <si>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</si>
  <si>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</si>
  <si>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</si>
  <si>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</si>
  <si>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</si>
  <si>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</si>
  <si>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</si>
  <si>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</si>
  <si>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</si>
  <si>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</si>
  <si>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</si>
  <si>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</si>
  <si>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</si>
  <si>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</si>
  <si>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</si>
  <si>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</si>
  <si>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</si>
  <si>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</si>
  <si>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</si>
  <si>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</si>
  <si>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</si>
  <si>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</si>
  <si>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</si>
  <si>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</si>
  <si>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</si>
  <si>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</si>
  <si>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</si>
  <si>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</si>
  <si>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</si>
  <si>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</si>
  <si>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</si>
  <si>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</si>
  <si>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</si>
  <si>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</si>
  <si>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</si>
  <si>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</si>
  <si>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</si>
  <si>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</si>
  <si>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</si>
  <si>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</si>
  <si>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</si>
  <si>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</si>
  <si>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</si>
  <si>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</si>
  <si>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</si>
  <si>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</si>
  <si>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</si>
  <si>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</si>
  <si>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</si>
  <si>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</si>
  <si>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</si>
  <si>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</si>
  <si>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</si>
  <si>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</si>
  <si>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</si>
  <si>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</si>
  <si>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</si>
  <si>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</si>
  <si>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</si>
  <si>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</si>
  <si>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</si>
  <si>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</si>
  <si>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</si>
  <si>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</si>
  <si>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</si>
  <si>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</si>
  <si>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</si>
  <si>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</si>
  <si>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</si>
  <si>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</si>
  <si>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</si>
  <si>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</si>
  <si>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</si>
  <si>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</si>
  <si>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</si>
  <si>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</si>
  <si>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</si>
  <si>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</si>
  <si>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</si>
  <si>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</si>
  <si>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</si>
  <si>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</si>
  <si>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</si>
  <si>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</si>
  <si>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</si>
  <si>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</si>
  <si>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</si>
  <si>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</si>
  <si>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</si>
  <si>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</si>
  <si>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</si>
  <si>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</si>
  <si>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</si>
  <si>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</si>
  <si>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</si>
  <si>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</si>
  <si>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</si>
  <si>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</si>
  <si>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</si>
  <si>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</si>
  <si>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</si>
  <si>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</si>
  <si>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</si>
  <si>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</si>
  <si>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</si>
  <si>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</si>
  <si>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</si>
  <si>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</si>
  <si>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</si>
  <si>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</si>
  <si>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</si>
  <si>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</si>
  <si>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</si>
  <si>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</si>
  <si>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</si>
  <si>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</si>
  <si>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</si>
  <si>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</si>
  <si>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</si>
  <si>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</si>
  <si>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</si>
  <si>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</si>
  <si>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</si>
  <si>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</si>
  <si>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</si>
  <si>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</si>
  <si>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</si>
  <si>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</si>
  <si>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</si>
  <si>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</si>
  <si>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</si>
  <si>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</si>
  <si>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</si>
  <si>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</si>
  <si>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</si>
  <si>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</si>
  <si>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</si>
  <si>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</si>
  <si>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</si>
  <si>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</si>
  <si>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</si>
  <si>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</si>
  <si>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</si>
  <si>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</si>
  <si>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</si>
  <si>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</si>
  <si>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</si>
  <si>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</si>
  <si>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</si>
  <si>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</si>
  <si>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</si>
  <si>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</si>
  <si>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</si>
  <si>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</si>
  <si>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</si>
  <si>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</si>
  <si>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</si>
  <si>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</si>
  <si>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</si>
  <si>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</si>
  <si>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</si>
  <si>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</si>
  <si>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</si>
  <si>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</si>
  <si>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</si>
  <si>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</si>
  <si>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</si>
  <si>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</si>
  <si>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</si>
  <si>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</si>
  <si>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</si>
  <si>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</si>
  <si>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</si>
  <si>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</si>
  <si>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</si>
  <si>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</si>
  <si>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</si>
  <si>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</si>
  <si>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</si>
  <si>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</si>
  <si>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</si>
  <si>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</si>
  <si>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</si>
  <si>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</si>
  <si>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</si>
  <si>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</si>
  <si>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</si>
  <si>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</si>
  <si>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</si>
  <si>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</si>
  <si>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</si>
  <si>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</si>
  <si>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</si>
  <si>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</si>
  <si>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</si>
  <si>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</si>
  <si>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</si>
  <si>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</si>
  <si>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</si>
  <si>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</si>
  <si>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</si>
  <si>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</si>
  <si>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</si>
  <si>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</si>
  <si>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</si>
  <si>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</si>
  <si>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</si>
  <si>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</si>
  <si>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</si>
  <si>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</si>
  <si>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</si>
  <si>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</si>
  <si>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</si>
  <si>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</si>
  <si>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</si>
  <si>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</si>
  <si>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</si>
  <si>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</si>
  <si>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</si>
  <si>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</si>
  <si>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</si>
  <si>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</si>
  <si>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</si>
  <si>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</si>
  <si>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</si>
  <si>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</si>
  <si>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</si>
  <si>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</si>
  <si>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</si>
  <si>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</si>
  <si>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</si>
  <si>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</si>
  <si>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</si>
  <si>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</si>
  <si>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</si>
  <si>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</si>
  <si>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</si>
  <si>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</si>
  <si>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</si>
  <si>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</si>
  <si>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</si>
  <si>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</si>
  <si>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</si>
  <si>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</si>
  <si>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</si>
  <si>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</si>
  <si>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</si>
  <si>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</si>
  <si>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</si>
  <si>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</si>
  <si>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</si>
  <si>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</si>
  <si>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</si>
  <si>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</si>
  <si>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</si>
  <si>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</si>
  <si>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</si>
  <si>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</si>
  <si>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</si>
  <si>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</si>
  <si>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</si>
  <si>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</si>
  <si>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</si>
  <si>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</si>
  <si>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</si>
  <si>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</si>
  <si>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</si>
  <si>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</si>
  <si>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</si>
  <si>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</si>
  <si>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</si>
  <si>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</si>
  <si>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</si>
  <si>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</si>
  <si>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</si>
  <si>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</si>
  <si>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</si>
  <si>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</si>
  <si>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</si>
  <si>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</si>
  <si>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</si>
  <si>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</si>
  <si>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</si>
  <si>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</si>
  <si>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</si>
  <si>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</si>
  <si>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</si>
  <si>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</si>
  <si>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</si>
  <si>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</si>
  <si>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</si>
  <si>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</si>
  <si>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</si>
  <si>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</si>
  <si>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</si>
  <si>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</si>
  <si>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</si>
  <si>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</si>
  <si>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</si>
  <si>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</si>
  <si>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</si>
  <si>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</si>
  <si>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</si>
  <si>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</si>
  <si>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</si>
  <si>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</si>
  <si>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</si>
  <si>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</si>
  <si>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</si>
  <si>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</si>
  <si>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</si>
  <si>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</si>
  <si>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</si>
  <si>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</si>
  <si>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</si>
  <si>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</si>
  <si>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</si>
  <si>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</si>
  <si>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</si>
  <si>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</si>
  <si>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</si>
  <si>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</si>
  <si>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</si>
  <si>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</si>
  <si>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</si>
  <si>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</si>
  <si>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</si>
  <si>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</si>
  <si>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</si>
  <si>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</si>
  <si>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</si>
  <si>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</si>
  <si>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</si>
  <si>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</si>
  <si>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</si>
  <si>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</si>
  <si>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</si>
  <si>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</si>
  <si>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</si>
  <si>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</si>
  <si>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</si>
  <si>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</si>
  <si>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</si>
  <si>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</si>
  <si>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</si>
  <si>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</si>
  <si>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</si>
  <si>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</si>
  <si>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</si>
  <si>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</si>
  <si>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</si>
  <si>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</si>
  <si>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</si>
  <si>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</si>
  <si>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</si>
  <si>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</si>
  <si>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</si>
  <si>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</si>
  <si>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</si>
  <si>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</si>
  <si>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</si>
  <si>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</si>
  <si>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</si>
  <si>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</si>
  <si>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</si>
  <si>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</si>
  <si>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</si>
  <si>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</si>
  <si>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</si>
  <si>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</si>
  <si>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</si>
  <si>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</si>
  <si>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</si>
  <si>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</si>
  <si>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</si>
  <si>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</si>
  <si>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</si>
  <si>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</si>
  <si>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</si>
  <si>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</si>
  <si>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</si>
  <si>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</si>
  <si>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</si>
  <si>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</si>
  <si>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</si>
  <si>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</si>
  <si>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</si>
  <si>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</si>
  <si>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</si>
  <si>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</si>
  <si>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</si>
  <si>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</si>
  <si>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</si>
  <si>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</si>
  <si>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</si>
  <si>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</si>
  <si>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</si>
  <si>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</si>
  <si>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</si>
  <si>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</si>
  <si>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</si>
  <si>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</si>
  <si>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</si>
  <si>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</si>
  <si>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</si>
  <si>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</si>
  <si>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</si>
  <si>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</si>
  <si>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</si>
  <si>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</si>
  <si>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</si>
  <si>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</si>
  <si>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</si>
  <si>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</si>
  <si>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</si>
  <si>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</si>
  <si>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</si>
  <si>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</si>
  <si>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</si>
  <si>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</si>
  <si>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</si>
  <si>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</si>
  <si>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</si>
  <si>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</si>
  <si>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</si>
  <si>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</si>
  <si>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</si>
  <si>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</si>
  <si>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</si>
  <si>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</si>
  <si>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</si>
  <si>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</si>
  <si>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</si>
  <si>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</si>
  <si>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</si>
  <si>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</si>
  <si>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</si>
  <si>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</si>
  <si>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</si>
  <si>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</si>
  <si>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</si>
  <si>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</si>
  <si>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</si>
  <si>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</si>
  <si>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</si>
  <si>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</si>
  <si>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</si>
  <si>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</si>
  <si>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</si>
  <si>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</si>
  <si>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</si>
  <si>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</si>
  <si>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</si>
  <si>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</si>
  <si>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</si>
  <si>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</si>
  <si>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</si>
  <si>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</si>
  <si>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</si>
  <si>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</si>
  <si>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</si>
  <si>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</si>
  <si>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</si>
  <si>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</si>
  <si>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</si>
  <si>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</si>
  <si>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</si>
  <si>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</si>
  <si>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</si>
  <si>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</si>
  <si>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</si>
  <si>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</si>
  <si>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</si>
  <si>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</si>
  <si>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</si>
  <si>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</si>
  <si>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</si>
  <si>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</si>
  <si>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</si>
  <si>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</si>
  <si>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</si>
  <si>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</si>
  <si>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</si>
  <si>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</si>
  <si>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</si>
  <si>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</si>
  <si>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</si>
  <si>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</si>
  <si>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</si>
  <si>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</si>
  <si>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</si>
  <si>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</si>
  <si>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</si>
  <si>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</si>
  <si>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</si>
  <si>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</si>
  <si>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</si>
  <si>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</si>
  <si>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</si>
  <si>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</si>
  <si>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</si>
  <si>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</si>
  <si>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</si>
  <si>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</si>
  <si>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</si>
  <si>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</si>
  <si>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</si>
  <si>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</si>
  <si>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</si>
  <si>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</si>
  <si>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</si>
  <si>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</si>
  <si>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</si>
  <si>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</si>
  <si>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</si>
  <si>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</si>
  <si>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</si>
  <si>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</si>
  <si>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</si>
  <si>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</si>
  <si>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</si>
  <si>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</si>
  <si>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</si>
  <si>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</si>
  <si>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</si>
  <si>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</si>
  <si>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</si>
  <si>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</si>
  <si>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</si>
  <si>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</si>
  <si>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</si>
  <si>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</si>
  <si>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</si>
  <si>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</si>
  <si>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</si>
  <si>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</si>
  <si>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</si>
  <si>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</si>
  <si>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</si>
  <si>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</si>
  <si>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</si>
  <si>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</si>
  <si>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</si>
  <si>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</si>
  <si>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</si>
  <si>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</si>
  <si>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</si>
  <si>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</si>
  <si>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</si>
  <si>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</si>
  <si>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</si>
  <si>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</si>
  <si>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</si>
  <si>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</si>
  <si>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</si>
  <si>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</si>
  <si>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</si>
  <si>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</si>
  <si>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</si>
  <si>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</si>
  <si>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</si>
  <si>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</si>
  <si>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</si>
  <si>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</si>
  <si>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</si>
  <si>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</si>
  <si>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</si>
  <si>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</si>
  <si>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</si>
  <si>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</si>
  <si>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</si>
  <si>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</si>
  <si>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</si>
  <si>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</si>
  <si>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</si>
  <si>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</si>
  <si>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</si>
  <si>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</si>
  <si>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</si>
  <si>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</si>
  <si>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</si>
  <si>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</si>
  <si>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</si>
  <si>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</si>
  <si>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</si>
  <si>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</si>
  <si>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</si>
  <si>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</si>
  <si>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</si>
  <si>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</si>
  <si>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</si>
  <si>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</si>
  <si>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</si>
  <si>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</si>
  <si>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</si>
  <si>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</si>
  <si>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</si>
  <si>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</si>
  <si>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</si>
  <si>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</si>
  <si>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</si>
  <si>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</si>
  <si>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</si>
  <si>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</si>
  <si>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</si>
  <si>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</si>
  <si>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</si>
  <si>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</si>
  <si>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</si>
  <si>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</si>
  <si>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</si>
  <si>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</si>
  <si>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</si>
  <si>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</si>
  <si>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</si>
  <si>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</si>
  <si>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</si>
  <si>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</si>
  <si>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</si>
  <si>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</si>
  <si>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</si>
  <si>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</si>
  <si>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</si>
  <si>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</si>
  <si>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</si>
  <si>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</si>
  <si>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</si>
  <si>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</si>
  <si>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</si>
  <si>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</si>
  <si>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</si>
  <si>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</si>
  <si>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</si>
  <si>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</si>
  <si>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</si>
  <si>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</si>
  <si>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</si>
  <si>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</si>
  <si>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</si>
  <si>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</si>
  <si>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</si>
  <si>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</si>
  <si>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</si>
  <si>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</si>
  <si>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</si>
  <si>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</si>
  <si>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</si>
  <si>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</si>
  <si>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</si>
  <si>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</si>
  <si>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</si>
  <si>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</si>
  <si>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</si>
  <si>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</si>
  <si>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</si>
  <si>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</si>
  <si>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</si>
  <si>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</si>
  <si>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</si>
  <si>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</si>
  <si>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</si>
  <si>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</si>
  <si>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</si>
  <si>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</si>
  <si>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</si>
  <si>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</si>
  <si>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</si>
  <si>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</si>
  <si>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</si>
  <si>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</si>
  <si>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</si>
  <si>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</si>
  <si>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</si>
  <si>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</si>
  <si>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</si>
  <si>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</si>
  <si>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</si>
  <si>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</si>
  <si>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</si>
  <si>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</si>
  <si>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</si>
  <si>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</si>
  <si>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</si>
  <si>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</si>
  <si>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</si>
  <si>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</si>
  <si>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</si>
  <si>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</si>
  <si>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</si>
  <si>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</si>
  <si>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</si>
  <si>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</si>
  <si>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</si>
  <si>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</si>
  <si>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</si>
  <si>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</si>
  <si>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</si>
  <si>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</si>
  <si>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</si>
  <si>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</si>
  <si>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</si>
  <si>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</si>
  <si>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</si>
  <si>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</si>
  <si>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</si>
  <si>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</si>
  <si>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</si>
  <si>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</si>
  <si>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</si>
  <si>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</si>
  <si>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</si>
  <si>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</si>
  <si>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</si>
  <si>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</si>
  <si>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</si>
  <si>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</si>
  <si>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</si>
  <si>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</si>
  <si>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</si>
  <si>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</si>
  <si>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</si>
  <si>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</si>
  <si>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</si>
  <si>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</si>
  <si>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</si>
  <si>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</si>
  <si>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</si>
  <si>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</si>
  <si>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</si>
  <si>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</si>
  <si>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</si>
  <si>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</si>
  <si>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</si>
  <si>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</si>
  <si>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</si>
  <si>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</si>
  <si>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</si>
  <si>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</si>
  <si>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</si>
  <si>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</si>
  <si>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</si>
  <si>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</si>
  <si>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</si>
  <si>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</si>
  <si>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</si>
  <si>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</si>
  <si>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</si>
  <si>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</si>
  <si>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</si>
  <si>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</si>
  <si>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</si>
  <si>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</si>
  <si>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</si>
  <si>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</si>
  <si>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</si>
  <si>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</si>
  <si>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</si>
  <si>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</si>
  <si>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</si>
  <si>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</si>
  <si>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</si>
  <si>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</si>
  <si>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</si>
  <si>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</si>
  <si>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</si>
  <si>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</si>
  <si>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</si>
  <si>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</si>
  <si>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</si>
  <si>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</si>
  <si>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</si>
  <si>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</si>
  <si>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</si>
  <si>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</si>
  <si>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</si>
  <si>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</si>
  <si>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</si>
  <si>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</si>
  <si>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</si>
  <si>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</si>
  <si>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</si>
  <si>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</si>
  <si>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</si>
  <si>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</si>
  <si>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</si>
  <si>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</si>
  <si>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</si>
  <si>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</si>
  <si>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</si>
  <si>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</si>
  <si>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</si>
  <si>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</si>
  <si>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</si>
  <si>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</si>
  <si>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</si>
  <si>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</si>
  <si>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</si>
  <si>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</si>
  <si>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</si>
  <si>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</si>
  <si>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</si>
  <si>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</si>
  <si>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</si>
  <si>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</si>
  <si>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</si>
  <si>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</si>
  <si>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</si>
  <si>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</si>
  <si>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</si>
  <si>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</si>
  <si>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</si>
  <si>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</si>
  <si>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</si>
  <si>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</si>
  <si>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</si>
  <si>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</si>
  <si>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</si>
  <si>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</si>
  <si>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</si>
  <si>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</si>
  <si>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</si>
  <si>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</si>
  <si>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</si>
  <si>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</si>
  <si>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</si>
  <si>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</si>
  <si>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</si>
  <si>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</si>
  <si>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</si>
  <si>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</si>
  <si>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</si>
  <si>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</si>
  <si>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</si>
  <si>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</si>
  <si>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</si>
  <si>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</si>
  <si>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</si>
  <si>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</si>
  <si>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</si>
  <si>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</si>
  <si>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</si>
  <si>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</si>
  <si>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</si>
  <si>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</si>
  <si>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</si>
  <si>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</si>
  <si>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</si>
  <si>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</si>
  <si>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</si>
  <si>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</si>
  <si>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</si>
  <si>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</si>
  <si>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</si>
  <si>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</si>
  <si>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</si>
  <si>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</si>
  <si>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</si>
  <si>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</si>
  <si>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</si>
  <si>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</si>
  <si>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</si>
  <si>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</si>
  <si>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</si>
  <si>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</si>
  <si>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</si>
  <si>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</si>
  <si>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</si>
  <si>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</si>
  <si>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</si>
  <si>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</si>
  <si>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</si>
  <si>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</si>
  <si>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</si>
  <si>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</si>
  <si>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</si>
  <si>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</si>
  <si>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</si>
  <si>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</si>
  <si>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</si>
  <si>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</si>
  <si>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</si>
  <si>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</si>
  <si>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</si>
  <si>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</si>
  <si>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</si>
  <si>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</si>
  <si>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</si>
  <si>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</si>
  <si>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</si>
  <si>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</si>
  <si>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</si>
  <si>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</si>
  <si>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</si>
  <si>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</si>
  <si>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</si>
  <si>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</si>
  <si>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</si>
  <si>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</si>
  <si>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</si>
  <si>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</si>
  <si>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</si>
  <si>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</si>
  <si>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</si>
  <si>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</si>
  <si>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</si>
  <si>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</si>
  <si>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</si>
  <si>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</si>
  <si>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</si>
  <si>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</si>
  <si>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</si>
  <si>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</si>
  <si>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</si>
  <si>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</si>
  <si>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</si>
  <si>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</si>
  <si>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</si>
  <si>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</si>
  <si>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</si>
  <si>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</si>
  <si>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</si>
  <si>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</si>
  <si>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</si>
  <si>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</si>
  <si>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</si>
  <si>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</si>
  <si>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</si>
  <si>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</si>
  <si>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</si>
  <si>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</si>
  <si>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</si>
  <si>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</si>
  <si>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</si>
  <si>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</si>
  <si>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</si>
  <si>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</si>
  <si>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</si>
  <si>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</si>
  <si>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</si>
  <si>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</si>
  <si>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</si>
  <si>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</si>
  <si>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</si>
  <si>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</si>
  <si>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</si>
  <si>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</si>
  <si>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</si>
  <si>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</si>
  <si>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</si>
  <si>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</si>
  <si>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</si>
  <si>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</si>
  <si>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</si>
  <si>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</si>
  <si>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</si>
  <si>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</si>
  <si>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</si>
  <si>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</si>
  <si>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</si>
  <si>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</si>
  <si>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</si>
  <si>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</si>
  <si>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</si>
  <si>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</si>
  <si>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</si>
  <si>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</si>
  <si>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</si>
  <si>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</si>
  <si>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</si>
  <si>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</si>
  <si>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</si>
  <si>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</si>
  <si>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</si>
  <si>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</si>
  <si>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</si>
  <si>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</si>
  <si>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</si>
  <si>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</si>
  <si>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</si>
  <si>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</si>
  <si>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</si>
  <si>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</si>
  <si>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</si>
  <si>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</si>
  <si>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</si>
  <si>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</si>
  <si>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</si>
  <si>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</si>
  <si>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</si>
  <si>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</si>
  <si>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</si>
  <si>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</si>
  <si>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</si>
  <si>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</si>
  <si>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</si>
  <si>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</si>
  <si>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</si>
  <si>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</si>
  <si>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</si>
  <si>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</si>
  <si>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</si>
  <si>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</si>
  <si>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</si>
  <si>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</si>
  <si>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</si>
  <si>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</si>
  <si>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</si>
  <si>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</si>
  <si>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</si>
  <si>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</si>
  <si>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</si>
  <si>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</si>
  <si>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</si>
  <si>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</si>
  <si>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</si>
  <si>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</si>
  <si>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</si>
  <si>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</si>
  <si>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</si>
  <si>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</si>
  <si>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</si>
  <si>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</si>
  <si>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</si>
  <si>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</si>
  <si>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</si>
  <si>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</si>
  <si>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</si>
  <si>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</si>
  <si>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</si>
  <si>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</si>
  <si>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</si>
  <si>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</si>
  <si>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</si>
  <si>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</si>
  <si>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</si>
  <si>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</si>
  <si>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</si>
  <si>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</si>
  <si>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</si>
  <si>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</si>
  <si>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</si>
  <si>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</si>
  <si>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</si>
  <si>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</si>
  <si>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</si>
  <si>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</si>
  <si>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</si>
  <si>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</si>
  <si>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</si>
  <si>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</si>
  <si>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</si>
  <si>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</si>
  <si>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</si>
  <si>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</si>
  <si>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</si>
  <si>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</si>
  <si>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</si>
  <si>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</si>
  <si>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</si>
  <si>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</si>
  <si>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</si>
  <si>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</si>
  <si>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</si>
  <si>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</si>
  <si>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</si>
  <si>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</si>
  <si>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</si>
  <si>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</si>
  <si>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</si>
  <si>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</si>
  <si>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</si>
  <si>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</si>
  <si>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</si>
  <si>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</si>
  <si>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</si>
  <si>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</si>
  <si>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</si>
  <si>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</si>
  <si>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</si>
  <si>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</si>
  <si>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</si>
  <si>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</si>
  <si>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</si>
  <si>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</si>
  <si>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</si>
  <si>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</si>
  <si>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</si>
  <si>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</si>
  <si>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</si>
  <si>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</si>
  <si>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</si>
  <si>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</si>
  <si>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</si>
  <si>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</si>
  <si>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</si>
  <si>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</si>
  <si>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</si>
  <si>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</si>
  <si>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</si>
  <si>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</si>
  <si>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</si>
  <si>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</si>
  <si>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</si>
  <si>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</si>
  <si>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</si>
  <si>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</si>
  <si>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</si>
  <si>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</si>
  <si>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</si>
  <si>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</si>
  <si>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</si>
  <si>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</si>
  <si>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</si>
  <si>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</si>
  <si>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</si>
  <si>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</si>
  <si>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</si>
  <si>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</si>
  <si>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</si>
  <si>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</si>
  <si>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</si>
  <si>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</si>
  <si>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</si>
  <si>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</si>
  <si>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</si>
  <si>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</si>
  <si>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</si>
  <si>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</si>
  <si>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</si>
  <si>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</si>
  <si>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</si>
  <si>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</si>
  <si>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</si>
  <si>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</si>
  <si>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</si>
  <si>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</si>
  <si>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</si>
  <si>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</si>
  <si>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</si>
  <si>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</si>
  <si>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</si>
  <si>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</si>
  <si>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</si>
  <si>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</si>
  <si>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</si>
  <si>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</si>
  <si>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</si>
  <si>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</si>
  <si>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</si>
  <si>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</si>
  <si>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</si>
  <si>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</si>
  <si>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</si>
  <si>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</si>
  <si>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</si>
  <si>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</si>
  <si>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</si>
  <si>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</si>
  <si>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</si>
  <si>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</si>
  <si>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</si>
  <si>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</si>
  <si>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</si>
  <si>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</si>
  <si>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</si>
  <si>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</si>
  <si>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</si>
  <si>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</si>
  <si>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</si>
  <si>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</si>
  <si>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</si>
  <si>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</si>
  <si>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</si>
  <si>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</si>
  <si>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</si>
  <si>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</si>
  <si>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</si>
  <si>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</si>
  <si>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</si>
  <si>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</si>
  <si>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</si>
  <si>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</si>
  <si>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</si>
  <si>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</si>
  <si>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</si>
  <si>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</si>
  <si>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</si>
  <si>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</si>
  <si>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</si>
  <si>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</si>
  <si>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</si>
  <si>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</si>
  <si>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</si>
  <si>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</si>
  <si>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</si>
  <si>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</si>
  <si>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</si>
  <si>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</si>
  <si>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</si>
  <si>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</si>
  <si>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</si>
  <si>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</si>
  <si>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</si>
  <si>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</si>
  <si>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</si>
  <si>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</si>
  <si>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</si>
  <si>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</si>
  <si>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</si>
  <si>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</si>
  <si>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</si>
  <si>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</si>
  <si>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</si>
  <si>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</si>
  <si>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</si>
  <si>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</si>
  <si>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</si>
  <si>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</si>
  <si>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</si>
  <si>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</si>
  <si>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</si>
  <si>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</si>
  <si>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</si>
  <si>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</si>
  <si>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</si>
  <si>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</si>
  <si>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</si>
  <si>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</si>
  <si>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</si>
  <si>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</si>
  <si>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</si>
  <si>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</si>
  <si>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</si>
  <si>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</si>
  <si>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</si>
  <si>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</si>
  <si>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</si>
  <si>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</si>
  <si>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</si>
  <si>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</si>
  <si>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</si>
  <si>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</si>
  <si>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</si>
  <si>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</si>
  <si>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</si>
  <si>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</si>
  <si>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</si>
  <si>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</si>
  <si>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</si>
  <si>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</si>
  <si>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</si>
  <si>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</si>
  <si>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</si>
  <si>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</si>
  <si>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</si>
  <si>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</si>
  <si>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</si>
  <si>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</si>
  <si>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</si>
  <si>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</si>
  <si>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</si>
  <si>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</si>
  <si>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</si>
  <si>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</si>
  <si>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</si>
  <si>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</si>
  <si>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</si>
  <si>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</si>
  <si>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</si>
  <si>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</si>
  <si>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</si>
  <si>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</si>
  <si>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</si>
  <si>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</si>
  <si>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</si>
  <si>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</si>
  <si>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</si>
  <si>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</si>
  <si>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</si>
  <si>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</si>
  <si>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</si>
  <si>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</si>
  <si>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</si>
  <si>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</si>
  <si>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</si>
  <si>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</si>
  <si>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</si>
  <si>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</si>
  <si>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</si>
  <si>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</si>
  <si>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</si>
  <si>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</si>
  <si>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</si>
  <si>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</si>
  <si>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</si>
  <si>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</si>
  <si>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</si>
  <si>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</si>
  <si>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</si>
  <si>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</si>
  <si>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</si>
  <si>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</si>
  <si>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</si>
  <si>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</si>
  <si>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</si>
  <si>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</si>
  <si>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</si>
  <si>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</si>
  <si>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</si>
  <si>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</si>
  <si>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</si>
  <si>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</si>
  <si>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</si>
  <si>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</si>
  <si>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</si>
  <si>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</si>
  <si>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</si>
  <si>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</si>
  <si>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</si>
  <si>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</si>
  <si>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</si>
  <si>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</si>
  <si>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</si>
  <si>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</si>
  <si>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</si>
  <si>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</si>
  <si>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</si>
  <si>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</si>
  <si>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</si>
  <si>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</si>
  <si>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</si>
  <si>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</si>
  <si>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</si>
  <si>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</si>
  <si>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</si>
  <si>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</si>
  <si>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</si>
  <si>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</si>
  <si>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</si>
  <si>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</si>
  <si>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</si>
  <si>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</si>
  <si>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</si>
  <si>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</si>
  <si>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</si>
  <si>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</si>
  <si>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</si>
  <si>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</si>
  <si>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</si>
  <si>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</si>
  <si>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</si>
  <si>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</si>
  <si>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</si>
  <si>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</si>
  <si>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</si>
  <si>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</si>
  <si>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</si>
  <si>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</si>
  <si>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</si>
  <si>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</si>
  <si>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</si>
  <si>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</si>
  <si>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</si>
  <si>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</si>
  <si>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</si>
  <si>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</si>
  <si>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</si>
  <si>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</si>
  <si>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</si>
  <si>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</si>
  <si>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</si>
  <si>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</si>
  <si>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</si>
  <si>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</si>
  <si>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</si>
  <si>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</si>
  <si>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</si>
  <si>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</si>
  <si>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</si>
  <si>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</si>
  <si>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</si>
  <si>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</si>
  <si>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</si>
  <si>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</si>
  <si>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</si>
  <si>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</si>
  <si>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</si>
  <si>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</si>
  <si>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</si>
  <si>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</si>
  <si>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</si>
  <si>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</si>
  <si>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</si>
  <si>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</si>
  <si>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</si>
  <si>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</si>
  <si>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</si>
  <si>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</si>
  <si>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</si>
  <si>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</si>
  <si>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</si>
  <si>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</si>
  <si>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</si>
  <si>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</si>
  <si>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</si>
  <si>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</si>
  <si>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</si>
  <si>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</si>
  <si>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</si>
  <si>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</si>
  <si>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</si>
  <si>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</si>
  <si>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</si>
  <si>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</si>
  <si>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</si>
  <si>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</si>
  <si>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</si>
  <si>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</si>
  <si>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</si>
  <si>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</si>
  <si>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</si>
  <si>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</si>
  <si>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</si>
  <si>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</si>
  <si>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</si>
  <si>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</si>
  <si>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</si>
  <si>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</si>
  <si>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</si>
  <si>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</si>
  <si>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</si>
  <si>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</si>
  <si>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</si>
  <si>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</si>
  <si>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</si>
  <si>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</si>
  <si>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</si>
  <si>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</si>
  <si>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</si>
  <si>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</si>
  <si>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</si>
  <si>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</si>
  <si>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</si>
  <si>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</si>
  <si>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</si>
  <si>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</si>
  <si>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</si>
  <si>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</si>
  <si>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</si>
  <si>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</si>
  <si>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</si>
  <si>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</si>
  <si>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</si>
  <si>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</si>
  <si>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</si>
  <si>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</si>
  <si>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</si>
  <si>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</si>
  <si>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</si>
  <si>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</si>
  <si>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</si>
  <si>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</si>
  <si>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</si>
  <si>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</si>
  <si>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</si>
  <si>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</si>
  <si>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</si>
  <si>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</si>
  <si>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</si>
  <si>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</si>
  <si>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</si>
  <si>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</si>
  <si>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</si>
  <si>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</si>
  <si>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</si>
  <si>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</si>
  <si>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</si>
  <si>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</si>
  <si>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</si>
  <si>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</si>
  <si>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</si>
  <si>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</si>
  <si>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</si>
  <si>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</si>
  <si>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</si>
  <si>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</si>
  <si>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</si>
  <si>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</si>
  <si>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</si>
  <si>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</si>
  <si>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</si>
  <si>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</si>
  <si>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</si>
  <si>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</si>
  <si>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</si>
  <si>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</si>
  <si>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</si>
  <si>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</si>
  <si>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</si>
  <si>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</si>
  <si>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</si>
  <si>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</si>
  <si>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</si>
  <si>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</si>
  <si>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</si>
  <si>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</si>
  <si>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</si>
  <si>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</si>
  <si>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</si>
  <si>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</si>
  <si>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</si>
  <si>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</si>
  <si>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</si>
  <si>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</si>
  <si>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</si>
  <si>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</si>
  <si>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</si>
  <si>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</si>
  <si>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</si>
  <si>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</si>
  <si>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</si>
  <si>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</si>
  <si>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</si>
  <si>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</si>
  <si>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</si>
  <si>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</si>
  <si>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</si>
  <si>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</si>
  <si>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</si>
  <si>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</si>
  <si>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</si>
  <si>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</si>
  <si>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</si>
  <si>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</si>
  <si>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</si>
  <si>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</si>
  <si>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</si>
  <si>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</si>
  <si>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</si>
  <si>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</si>
  <si>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</si>
  <si>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</si>
  <si>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</si>
  <si>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</si>
  <si>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</si>
  <si>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</si>
  <si>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</si>
  <si>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</si>
  <si>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</si>
  <si>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</si>
  <si>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</si>
  <si>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</si>
  <si>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</si>
  <si>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</si>
  <si>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</si>
  <si>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</si>
  <si>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</si>
  <si>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</si>
  <si>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</si>
  <si>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</si>
  <si>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</si>
  <si>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</si>
  <si>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</si>
  <si>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</si>
  <si>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</si>
  <si>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</si>
  <si>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</si>
  <si>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</si>
  <si>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</si>
  <si>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</si>
  <si>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</si>
  <si>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</si>
  <si>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</si>
  <si>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</si>
  <si>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</si>
  <si>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</si>
  <si>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</si>
  <si>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</si>
  <si>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</si>
  <si>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</si>
  <si>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</si>
  <si>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</si>
  <si>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</si>
  <si>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</si>
  <si>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</si>
  <si>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</si>
  <si>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</si>
  <si>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</si>
  <si>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</si>
  <si>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</si>
  <si>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</si>
  <si>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</si>
  <si>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</si>
  <si>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</si>
  <si>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</si>
  <si>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</si>
  <si>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</si>
  <si>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</si>
  <si>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</si>
  <si>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</si>
  <si>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</si>
  <si>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</si>
  <si>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</si>
  <si>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</si>
  <si>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</si>
  <si>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</si>
  <si>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</si>
  <si>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</si>
  <si>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</si>
  <si>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</si>
  <si>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</si>
  <si>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</si>
  <si>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</si>
  <si>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</si>
  <si>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</si>
  <si>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</si>
  <si>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</si>
  <si>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</si>
  <si>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</si>
  <si>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</si>
  <si>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</si>
  <si>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</si>
  <si>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</si>
  <si>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</si>
  <si>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</si>
  <si>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</si>
  <si>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</si>
  <si>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</si>
  <si>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</si>
  <si>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</si>
  <si>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</si>
  <si>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</si>
  <si>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</si>
  <si>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</si>
  <si>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</si>
  <si>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</si>
  <si>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</si>
  <si>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</si>
  <si>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</si>
  <si>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</si>
  <si>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</si>
  <si>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</si>
  <si>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</si>
  <si>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</si>
  <si>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</si>
  <si>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</si>
  <si>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</si>
  <si>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</si>
  <si>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</si>
  <si>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</si>
  <si>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</si>
  <si>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</si>
  <si>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</si>
  <si>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</si>
  <si>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</si>
  <si>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</si>
  <si>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</si>
  <si>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</si>
  <si>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</si>
  <si>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</si>
  <si>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</si>
  <si>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</si>
  <si>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</si>
  <si>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</si>
  <si>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</si>
  <si>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</si>
  <si>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</si>
  <si>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</si>
  <si>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</si>
  <si>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</si>
  <si>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</si>
  <si>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</si>
  <si>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</si>
  <si>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</si>
  <si>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</si>
  <si>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</si>
  <si>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</si>
  <si>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</si>
  <si>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</si>
  <si>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</si>
  <si>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</si>
  <si>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</si>
  <si>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</si>
  <si>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</si>
  <si>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</si>
  <si>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</si>
  <si>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</si>
  <si>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</si>
  <si>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</si>
  <si>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</si>
  <si>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</si>
  <si>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</si>
  <si>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</si>
  <si>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</si>
  <si>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</si>
  <si>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</si>
  <si>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</si>
  <si>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</si>
  <si>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</si>
  <si>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</si>
  <si>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</si>
  <si>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</si>
  <si>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</si>
  <si>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</si>
  <si>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</si>
  <si>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</si>
  <si>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</si>
  <si>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</si>
  <si>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</si>
  <si>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</si>
  <si>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</si>
  <si>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</si>
  <si>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</si>
  <si>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</si>
  <si>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</si>
  <si>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</si>
  <si>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</si>
  <si>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</si>
  <si>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</si>
  <si>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</si>
  <si>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</si>
  <si>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</si>
  <si>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</si>
  <si>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</si>
  <si>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</si>
  <si>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</si>
  <si>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</si>
  <si>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</si>
  <si>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</si>
  <si>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</si>
  <si>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</si>
  <si>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</si>
  <si>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</si>
  <si>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</si>
  <si>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</si>
  <si>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</si>
  <si>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</si>
  <si>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</si>
  <si>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</si>
  <si>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</si>
  <si>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</si>
  <si>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</si>
  <si>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</si>
  <si>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</si>
  <si>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</si>
  <si>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</si>
  <si>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</si>
  <si>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</si>
  <si>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</si>
  <si>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</si>
  <si>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</si>
  <si>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</si>
  <si>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</si>
  <si>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</si>
  <si>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</si>
  <si>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</si>
  <si>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</si>
  <si>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</si>
  <si>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</si>
  <si>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</si>
  <si>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</si>
  <si>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</si>
  <si>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</si>
  <si>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</si>
  <si>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</si>
  <si>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</si>
  <si>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</si>
  <si>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</si>
  <si>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</si>
  <si>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</si>
  <si>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</si>
  <si>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</si>
  <si>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</si>
  <si>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</si>
  <si>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</si>
  <si>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</si>
  <si>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</si>
  <si>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</si>
  <si>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</si>
  <si>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</si>
  <si>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</si>
  <si>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</si>
  <si>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</si>
  <si>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</si>
  <si>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</si>
  <si>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</si>
  <si>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</si>
  <si>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</si>
  <si>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</si>
  <si>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</si>
  <si>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</si>
  <si>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</si>
  <si>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</si>
  <si>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</si>
  <si>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</si>
  <si>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</si>
  <si>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</si>
  <si>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</si>
  <si>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</si>
  <si>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</si>
  <si>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</si>
  <si>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</si>
  <si>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</si>
  <si>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</si>
  <si>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</si>
  <si>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</si>
  <si>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</si>
  <si>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</si>
  <si>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</si>
  <si>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</si>
  <si>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</si>
  <si>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</si>
  <si>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</si>
  <si>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</si>
  <si>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</si>
  <si>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</si>
  <si>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</si>
  <si>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</si>
  <si>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</si>
  <si>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</si>
  <si>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</si>
  <si>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</si>
  <si>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</si>
  <si>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</si>
  <si>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</si>
  <si>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</si>
  <si>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</si>
  <si>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</si>
  <si>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</si>
  <si>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</si>
  <si>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</si>
  <si>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</si>
  <si>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</si>
  <si>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</si>
  <si>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</si>
  <si>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</si>
  <si>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</si>
  <si>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</si>
  <si>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</si>
  <si>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</si>
  <si>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</si>
  <si>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</si>
  <si>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</si>
  <si>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</si>
  <si>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</si>
  <si>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</si>
  <si>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</si>
  <si>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</si>
  <si>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</si>
  <si>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</si>
  <si>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</si>
  <si>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</si>
  <si>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</si>
  <si>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</si>
  <si>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</si>
  <si>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</si>
  <si>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</si>
  <si>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</si>
  <si>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</si>
  <si>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</si>
  <si>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</si>
  <si>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</si>
  <si>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</si>
  <si>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</si>
  <si>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</si>
  <si>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</si>
  <si>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</si>
  <si>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</si>
  <si>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</si>
  <si>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</si>
  <si>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</si>
  <si>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</si>
  <si>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</si>
  <si>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</si>
  <si>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</si>
  <si>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</si>
  <si>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</si>
  <si>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</si>
  <si>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</si>
  <si>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</si>
  <si>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</si>
  <si>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</si>
  <si>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</si>
  <si>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</si>
  <si>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</si>
  <si>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</si>
  <si>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</si>
  <si>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</si>
  <si>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</si>
  <si>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</si>
  <si>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</si>
  <si>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</si>
  <si>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</si>
  <si>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</si>
  <si>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</si>
  <si>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</si>
  <si>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</si>
  <si>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</si>
  <si>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</si>
  <si>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</si>
  <si>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</si>
  <si>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</si>
  <si>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</si>
  <si>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</si>
  <si>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</si>
  <si>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</si>
  <si>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</si>
  <si>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</si>
  <si>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</si>
  <si>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</si>
  <si>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</si>
  <si>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</si>
  <si>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</si>
  <si>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</si>
  <si>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</si>
  <si>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</si>
  <si>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</si>
  <si>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</si>
  <si>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</si>
  <si>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</si>
  <si>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</si>
  <si>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</si>
  <si>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</si>
  <si>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</si>
  <si>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</si>
  <si>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</si>
  <si>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</si>
  <si>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</si>
  <si>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</si>
  <si>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</si>
  <si>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</si>
  <si>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</si>
  <si>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</si>
  <si>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</si>
  <si>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</si>
  <si>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</si>
  <si>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</si>
  <si>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</si>
  <si>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</si>
  <si>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</si>
  <si>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</si>
  <si>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</si>
  <si>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</si>
  <si>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</si>
  <si>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</si>
  <si>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</si>
  <si>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</si>
  <si>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</si>
  <si>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</si>
  <si>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</si>
  <si>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</si>
  <si>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</si>
  <si>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</si>
  <si>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</si>
  <si>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</si>
  <si>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</si>
  <si>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</si>
  <si>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</si>
  <si>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</si>
  <si>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</si>
  <si>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</si>
  <si>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</si>
  <si>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</si>
  <si>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</si>
  <si>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</si>
  <si>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</si>
  <si>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</si>
  <si>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</si>
  <si>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</si>
  <si>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</si>
  <si>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</si>
  <si>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</si>
  <si>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</si>
  <si>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</si>
  <si>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</si>
  <si>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</si>
  <si>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</si>
  <si>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</si>
  <si>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</si>
  <si>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</si>
  <si>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</si>
  <si>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</si>
  <si>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</si>
  <si>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</si>
  <si>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</si>
  <si>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</si>
  <si>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</si>
  <si>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</si>
  <si>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</si>
  <si>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</si>
  <si>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</si>
  <si>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</si>
  <si>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</si>
  <si>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</si>
  <si>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</si>
  <si>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</si>
  <si>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</si>
  <si>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</si>
  <si>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</si>
  <si>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</si>
  <si>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</si>
  <si>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</si>
  <si>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</si>
  <si>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</si>
  <si>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</si>
  <si>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</si>
  <si>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</si>
  <si>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</si>
  <si>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</si>
  <si>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</si>
  <si>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</si>
  <si>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</si>
  <si>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</si>
  <si>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</si>
  <si>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</si>
  <si>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</si>
  <si>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</si>
  <si>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</si>
  <si>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</si>
  <si>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</si>
  <si>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</si>
  <si>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</si>
  <si>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</si>
  <si>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</si>
  <si>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</si>
  <si>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</si>
  <si>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</si>
  <si>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</si>
  <si>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</si>
  <si>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</si>
  <si>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</si>
  <si>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</si>
  <si>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</si>
  <si>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</si>
  <si>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</si>
  <si>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</si>
  <si>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</si>
  <si>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</si>
  <si>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</si>
  <si>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</si>
  <si>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</si>
  <si>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</si>
  <si>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</si>
  <si>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</si>
  <si>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</si>
  <si>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</si>
  <si>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</si>
  <si>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</si>
  <si>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</si>
  <si>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</si>
  <si>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</si>
  <si>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</si>
  <si>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</si>
  <si>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</si>
  <si>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</si>
  <si>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</si>
  <si>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</si>
  <si>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</si>
  <si>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</si>
  <si>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</si>
  <si>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</si>
  <si>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</si>
  <si>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</si>
  <si>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</si>
  <si>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</si>
  <si>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</si>
  <si>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</si>
  <si>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</si>
  <si>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</si>
  <si>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</si>
  <si>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</si>
  <si>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</si>
  <si>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</si>
  <si>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</si>
  <si>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</si>
  <si>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</si>
  <si>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</si>
  <si>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</si>
  <si>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</si>
  <si>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</si>
  <si>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</si>
  <si>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</si>
  <si>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</si>
  <si>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</si>
  <si>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</si>
  <si>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</si>
  <si>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</si>
  <si>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</si>
  <si>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</si>
  <si>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</si>
  <si>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</si>
  <si>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</si>
  <si>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</si>
  <si>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</si>
  <si>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</si>
  <si>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</si>
  <si>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</si>
  <si>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</si>
  <si>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</si>
  <si>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</si>
  <si>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</si>
  <si>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</si>
  <si>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</si>
  <si>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</si>
  <si>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</si>
  <si>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</si>
  <si>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</si>
  <si>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</si>
  <si>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</si>
  <si>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</si>
  <si>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</si>
  <si>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</si>
  <si>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</si>
  <si>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</si>
  <si>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</si>
  <si>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</si>
  <si>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</si>
  <si>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</si>
  <si>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</si>
  <si>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</si>
  <si>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</si>
  <si>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</si>
  <si>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</si>
  <si>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</si>
  <si>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</si>
  <si>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</si>
  <si>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</si>
  <si>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</si>
  <si>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</si>
  <si>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</si>
  <si>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</si>
  <si>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</si>
  <si>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</si>
  <si>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</si>
  <si>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</si>
  <si>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</si>
  <si>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</si>
  <si>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</si>
  <si>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</si>
  <si>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</si>
  <si>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</si>
  <si>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</si>
  <si>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</si>
  <si>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</si>
  <si>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</si>
  <si>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</si>
  <si>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</si>
  <si>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</si>
  <si>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</si>
  <si>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</si>
  <si>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</si>
  <si>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</si>
  <si>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</si>
  <si>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</si>
  <si>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</si>
  <si>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</si>
  <si>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</si>
  <si>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</si>
  <si>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</si>
  <si>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</si>
  <si>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</si>
  <si>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</si>
  <si>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</si>
  <si>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</si>
  <si>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</si>
  <si>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</si>
  <si>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</si>
  <si>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</si>
  <si>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</si>
  <si>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</si>
  <si>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</si>
  <si>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</si>
  <si>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</si>
  <si>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</si>
  <si>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</si>
  <si>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</si>
  <si>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</si>
  <si>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</si>
  <si>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</si>
  <si>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</si>
  <si>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</si>
  <si>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</si>
  <si>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</si>
  <si>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</si>
  <si>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</si>
  <si>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</si>
  <si>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</si>
  <si>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</si>
  <si>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</si>
  <si>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</si>
  <si>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</si>
  <si>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</si>
  <si>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</si>
  <si>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</si>
  <si>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</si>
  <si>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</si>
  <si>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</si>
  <si>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</si>
  <si>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</si>
  <si>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</si>
  <si>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</si>
  <si>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</si>
  <si>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</si>
  <si>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</si>
  <si>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</si>
  <si>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</si>
  <si>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</si>
  <si>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</si>
  <si>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</si>
  <si>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</si>
  <si>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</si>
  <si>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</si>
  <si>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</si>
  <si>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</si>
  <si>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</si>
  <si>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</si>
  <si>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</si>
  <si>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</si>
  <si>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</si>
  <si>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</si>
  <si>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</si>
  <si>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</si>
  <si>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</si>
  <si>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</si>
  <si>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</si>
  <si>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</si>
  <si>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</si>
  <si>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</si>
  <si>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</si>
  <si>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</si>
  <si>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</si>
  <si>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</si>
  <si>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</si>
  <si>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</si>
  <si>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</si>
  <si>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</si>
  <si>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</si>
  <si>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</si>
  <si>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</si>
  <si>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</si>
  <si>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</si>
  <si>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</si>
  <si>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</si>
  <si>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</si>
  <si>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</si>
  <si>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</si>
  <si>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</si>
  <si>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</si>
  <si>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</si>
  <si>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</si>
  <si>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</si>
  <si>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</si>
  <si>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</si>
  <si>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</si>
  <si>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</si>
  <si>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</si>
  <si>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</si>
  <si>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</si>
  <si>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</si>
  <si>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</si>
  <si>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</si>
  <si>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</si>
  <si>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</si>
  <si>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</si>
  <si>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</si>
  <si>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</si>
  <si>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</si>
  <si>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</si>
  <si>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</si>
  <si>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</si>
  <si>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</si>
  <si>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</si>
  <si>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</si>
  <si>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</si>
  <si>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</si>
  <si>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</si>
  <si>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</si>
  <si>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</si>
  <si>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</si>
  <si>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</si>
  <si>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</si>
  <si>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</si>
  <si>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</si>
  <si>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</si>
  <si>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</si>
  <si>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</si>
  <si>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</si>
  <si>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</si>
  <si>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</si>
  <si>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</si>
  <si>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</si>
  <si>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</si>
  <si>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</si>
  <si>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</si>
  <si>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</si>
  <si>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</si>
  <si>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</si>
  <si>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</si>
  <si>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</si>
  <si>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</si>
  <si>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</si>
  <si>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</si>
  <si>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</si>
  <si>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</si>
  <si>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</si>
  <si>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</si>
  <si>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</si>
  <si>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</si>
  <si>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</si>
  <si>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</si>
  <si>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</si>
  <si>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</si>
  <si>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</si>
  <si>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</si>
  <si>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</si>
  <si>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</si>
  <si>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</si>
  <si>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</si>
  <si>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</si>
  <si>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</si>
  <si>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</si>
  <si>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</si>
  <si>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</si>
  <si>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</si>
  <si>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</si>
  <si>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</si>
  <si>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</si>
  <si>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</si>
  <si>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</si>
  <si>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</si>
  <si>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</si>
  <si>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</si>
  <si>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</si>
  <si>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</si>
  <si>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</si>
  <si>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</si>
  <si>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</si>
  <si>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</si>
  <si>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</si>
  <si>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</si>
  <si>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</si>
  <si>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</si>
  <si>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</si>
  <si>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</si>
  <si>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</si>
  <si>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</si>
  <si>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</si>
  <si>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</si>
  <si>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</si>
  <si>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</si>
  <si>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</si>
  <si>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</si>
  <si>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</si>
  <si>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</si>
  <si>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</si>
  <si>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</si>
  <si>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</si>
  <si>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</si>
  <si>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</si>
  <si>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</si>
  <si>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</si>
  <si>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</si>
  <si>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</si>
  <si>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</si>
  <si>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</si>
  <si>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</si>
  <si>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</si>
  <si>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</si>
  <si>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</si>
  <si>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</si>
  <si>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</si>
  <si>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</si>
  <si>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</si>
  <si>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</si>
  <si>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</si>
  <si>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</si>
  <si>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</si>
  <si>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</si>
  <si>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</si>
  <si>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</si>
  <si>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</si>
  <si>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</si>
  <si>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</si>
  <si>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</si>
  <si>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</si>
  <si>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</si>
  <si>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</si>
  <si>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</si>
  <si>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</si>
  <si>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</si>
  <si>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</si>
  <si>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</si>
  <si>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</si>
  <si>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</si>
  <si>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</si>
  <si>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</si>
  <si>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</si>
  <si>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</si>
  <si>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</si>
  <si>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</si>
  <si>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</si>
  <si>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</si>
  <si>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</si>
  <si>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</si>
  <si>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</si>
  <si>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</si>
  <si>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</si>
  <si>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</si>
  <si>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</si>
  <si>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</si>
  <si>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</si>
  <si>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</si>
  <si>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</si>
  <si>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</si>
  <si>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</si>
  <si>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</si>
  <si>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</si>
  <si>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</si>
  <si>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</si>
  <si>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</si>
  <si>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</si>
  <si>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</si>
  <si>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</si>
  <si>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</si>
  <si>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</si>
  <si>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</si>
  <si>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</si>
  <si>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</si>
  <si>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</si>
  <si>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</si>
  <si>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</si>
  <si>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</si>
  <si>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</si>
  <si>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</si>
  <si>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</si>
  <si>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</si>
  <si>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</si>
  <si>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</si>
  <si>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</si>
  <si>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</si>
  <si>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</si>
  <si>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</si>
  <si>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</si>
  <si>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</si>
  <si>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</si>
  <si>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</si>
  <si>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</si>
  <si>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</si>
  <si>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</si>
  <si>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</si>
  <si>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</si>
  <si>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</si>
  <si>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</si>
  <si>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</si>
  <si>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</si>
  <si>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</si>
  <si>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</si>
  <si>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</si>
  <si>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</si>
  <si>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</si>
  <si>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</si>
  <si>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</si>
  <si>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</si>
  <si>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</si>
  <si>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</si>
  <si>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</si>
  <si>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</si>
  <si>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</si>
  <si>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</si>
  <si>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</si>
  <si>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</si>
  <si>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</si>
  <si>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</si>
  <si>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</si>
  <si>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</si>
  <si>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</si>
  <si>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</si>
  <si>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</si>
  <si>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</si>
  <si>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</si>
  <si>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</si>
  <si>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</si>
  <si>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</si>
  <si>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</si>
  <si>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</si>
  <si>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</si>
  <si>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</si>
  <si>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</si>
  <si>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</si>
  <si>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</si>
  <si>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</si>
  <si>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</si>
  <si>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</si>
  <si>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</si>
  <si>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</si>
  <si>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</si>
  <si>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</si>
  <si>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</si>
  <si>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</si>
  <si>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</si>
  <si>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</si>
  <si>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</si>
  <si>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</si>
  <si>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</si>
  <si>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</si>
  <si>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</si>
  <si>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</si>
  <si>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</si>
  <si>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</si>
  <si>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</si>
  <si>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</si>
  <si>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</si>
  <si>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</si>
  <si>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</si>
  <si>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</si>
  <si>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</si>
  <si>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</si>
  <si>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</si>
  <si>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</si>
  <si>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</si>
  <si>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</si>
  <si>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</si>
  <si>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</si>
  <si>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</si>
  <si>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</si>
  <si>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</si>
  <si>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</si>
  <si>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</si>
  <si>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</si>
  <si>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</si>
  <si>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</si>
  <si>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</si>
  <si>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</si>
  <si>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</si>
  <si>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</si>
  <si>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</si>
  <si>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</si>
  <si>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</si>
  <si>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</si>
  <si>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</si>
  <si>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</si>
  <si>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</si>
  <si>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</si>
  <si>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</si>
  <si>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</si>
  <si>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</si>
  <si>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</si>
  <si>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</si>
  <si>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</si>
  <si>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</si>
  <si>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</si>
  <si>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</si>
  <si>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</si>
  <si>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</si>
  <si>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</si>
  <si>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</si>
  <si>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</si>
  <si>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</si>
  <si>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</si>
  <si>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</si>
  <si>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</si>
  <si>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</si>
  <si>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</si>
  <si>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</si>
  <si>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</si>
  <si>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</si>
  <si>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</si>
  <si>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</si>
  <si>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</si>
  <si>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</si>
  <si>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</si>
  <si>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</si>
  <si>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</si>
  <si>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</si>
  <si>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</si>
  <si>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</si>
  <si>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</si>
  <si>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</si>
  <si>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</si>
  <si>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</si>
  <si>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</si>
  <si>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</si>
  <si>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</si>
  <si>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</si>
  <si>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</si>
  <si>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</si>
  <si>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</si>
  <si>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</si>
  <si>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</si>
  <si>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</si>
  <si>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</si>
  <si>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</si>
  <si>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</si>
  <si>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</si>
  <si>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</si>
  <si>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</si>
  <si>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</si>
  <si>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</si>
  <si>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</si>
  <si>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</si>
  <si>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</si>
  <si>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</si>
  <si>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</si>
  <si>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</si>
  <si>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</si>
  <si>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</si>
  <si>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</si>
  <si>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</si>
  <si>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</si>
  <si>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</si>
  <si>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</si>
  <si>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</si>
  <si>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</si>
  <si>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</si>
  <si>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</si>
  <si>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</si>
  <si>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</si>
  <si>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</si>
  <si>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</si>
  <si>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</si>
  <si>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</si>
  <si>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</si>
  <si>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</si>
  <si>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</si>
  <si>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</si>
  <si>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</si>
  <si>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</si>
  <si>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</si>
  <si>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</si>
  <si>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</si>
  <si>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</si>
  <si>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</si>
  <si>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</si>
  <si>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</si>
  <si>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</si>
  <si>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</si>
  <si>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</si>
  <si>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</si>
  <si>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</si>
  <si>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</si>
  <si>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</si>
  <si>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</si>
  <si>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</si>
  <si>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</si>
  <si>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</si>
  <si>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</si>
  <si>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</si>
  <si>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</si>
  <si>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</si>
  <si>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</si>
  <si>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</si>
  <si>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</si>
  <si>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</si>
  <si>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</si>
  <si>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</si>
  <si>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</si>
  <si>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</si>
  <si>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</si>
  <si>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</si>
  <si>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</si>
  <si>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</si>
  <si>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</si>
  <si>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</si>
  <si>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</si>
  <si>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</si>
  <si>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</si>
  <si>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</si>
  <si>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</si>
  <si>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</si>
  <si>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</si>
  <si>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</si>
  <si>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</si>
  <si>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</si>
  <si>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</si>
  <si>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</si>
  <si>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</si>
  <si>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</si>
  <si>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</si>
  <si>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</si>
  <si>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</si>
  <si>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</si>
  <si>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</si>
  <si>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</si>
  <si>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</si>
  <si>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</si>
  <si>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</si>
  <si>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</si>
  <si>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</si>
  <si>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</si>
  <si>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</si>
  <si>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</si>
  <si>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</si>
  <si>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</si>
  <si>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</si>
  <si>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</si>
  <si>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</si>
  <si>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</si>
  <si>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</si>
  <si>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</si>
  <si>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</si>
  <si>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</si>
  <si>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</si>
  <si>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</si>
  <si>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</si>
  <si>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</si>
  <si>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</si>
  <si>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</si>
  <si>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</si>
  <si>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</si>
  <si>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</si>
  <si>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</si>
  <si>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</si>
  <si>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</si>
  <si>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</si>
  <si>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</si>
  <si>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</si>
  <si>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</si>
  <si>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</si>
  <si>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</si>
  <si>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</si>
  <si>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</si>
  <si>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</si>
  <si>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</si>
  <si>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</si>
  <si>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</si>
  <si>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</si>
  <si>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</si>
  <si>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</si>
  <si>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</si>
  <si>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</si>
  <si>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</si>
  <si>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</si>
  <si>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</si>
  <si>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</si>
  <si>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</si>
  <si>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</si>
  <si>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</si>
  <si>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</si>
  <si>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</si>
  <si>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</si>
  <si>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</si>
  <si>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</si>
  <si>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</si>
  <si>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</si>
  <si>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</si>
  <si>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</si>
  <si>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</si>
  <si>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</si>
  <si>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</si>
  <si>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</si>
  <si>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</si>
  <si>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</si>
  <si>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</si>
  <si>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</si>
  <si>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</si>
  <si>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</si>
  <si>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</si>
  <si>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</si>
  <si>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</si>
  <si>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</si>
  <si>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</si>
  <si>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</si>
  <si>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</si>
  <si>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</si>
  <si>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</si>
  <si>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</si>
  <si>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</si>
  <si>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</si>
  <si>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</si>
  <si>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</si>
  <si>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</si>
  <si>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</si>
  <si>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</si>
  <si>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</si>
  <si>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</si>
  <si>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</si>
  <si>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</si>
  <si>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</si>
  <si>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</si>
  <si>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</si>
  <si>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</si>
  <si>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</si>
  <si>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</si>
  <si>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</si>
  <si>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</si>
  <si>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</si>
  <si>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</si>
  <si>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</si>
  <si>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</si>
  <si>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</si>
  <si>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</si>
  <si>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</si>
  <si>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</si>
  <si>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</si>
  <si>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</si>
  <si>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</si>
  <si>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</si>
  <si>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</si>
  <si>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</si>
  <si>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</si>
  <si>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</si>
  <si>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</si>
  <si>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</si>
  <si>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</si>
  <si>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</si>
  <si>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</si>
  <si>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</si>
  <si>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</si>
  <si>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</si>
  <si>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</si>
  <si>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</si>
  <si>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</si>
  <si>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</si>
  <si>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</si>
  <si>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</si>
  <si>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</si>
  <si>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</si>
  <si>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</si>
  <si>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</si>
  <si>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</si>
  <si>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</si>
  <si>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</si>
  <si>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</si>
  <si>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</si>
  <si>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</si>
  <si>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</si>
  <si>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</si>
  <si>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</si>
  <si>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</si>
  <si>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</si>
  <si>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</si>
  <si>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</si>
  <si>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</si>
  <si>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</si>
  <si>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</si>
  <si>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</si>
  <si>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</si>
  <si>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</si>
  <si>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</si>
  <si>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</si>
  <si>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</si>
  <si>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</si>
  <si>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</si>
  <si>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</si>
  <si>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</si>
  <si>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</si>
  <si>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</si>
  <si>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</si>
  <si>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</si>
  <si>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</si>
  <si>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</si>
  <si>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</si>
  <si>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</si>
  <si>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</si>
  <si>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</si>
  <si>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</si>
  <si>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</si>
  <si>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</si>
  <si>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</si>
  <si>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</si>
  <si>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</si>
  <si>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</si>
  <si>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</si>
  <si>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</si>
  <si>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</si>
  <si>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</si>
  <si>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</si>
  <si>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</si>
  <si>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</si>
  <si>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</si>
  <si>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</si>
  <si>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</si>
  <si>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</si>
  <si>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</si>
  <si>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</si>
  <si>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</si>
  <si>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</si>
  <si>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</si>
  <si>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</si>
  <si>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</si>
  <si>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</si>
  <si>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</si>
  <si>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</si>
  <si>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</si>
  <si>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</si>
  <si>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</si>
  <si>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</si>
  <si>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</si>
  <si>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</si>
  <si>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</si>
  <si>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</si>
  <si>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</si>
  <si>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</si>
  <si>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</si>
  <si>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</si>
  <si>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</si>
  <si>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</si>
  <si>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</si>
  <si>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</si>
  <si>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</si>
  <si>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</si>
  <si>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</si>
  <si>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</si>
  <si>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</si>
  <si>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</si>
  <si>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</si>
  <si>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</si>
  <si>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</si>
  <si>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</si>
  <si>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</si>
  <si>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</si>
  <si>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</si>
  <si>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</si>
  <si>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</si>
  <si>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</si>
  <si>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</si>
  <si>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</si>
  <si>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</si>
  <si>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</si>
  <si>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</si>
  <si>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</si>
  <si>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</si>
  <si>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</si>
  <si>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</si>
  <si>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</si>
  <si>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</si>
  <si>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</si>
  <si>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</si>
  <si>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</si>
  <si>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</si>
  <si>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</si>
  <si>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</si>
  <si>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</si>
  <si>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</si>
  <si>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</si>
  <si>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</si>
  <si>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</si>
  <si>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</si>
  <si>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</si>
  <si>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</si>
  <si>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</si>
  <si>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</si>
  <si>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</si>
  <si>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</si>
  <si>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</si>
  <si>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</si>
  <si>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</si>
  <si>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</si>
  <si>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</si>
  <si>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</si>
  <si>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</si>
  <si>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</si>
  <si>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</si>
  <si>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</si>
  <si>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</si>
  <si>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</si>
  <si>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</si>
  <si>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</si>
  <si>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</si>
  <si>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</si>
  <si>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</si>
  <si>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</si>
  <si>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</si>
  <si>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</si>
  <si>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</si>
  <si>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</si>
  <si>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</si>
  <si>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</si>
  <si>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</si>
  <si>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</si>
  <si>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</si>
  <si>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</si>
  <si>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</si>
  <si>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</si>
  <si>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</si>
  <si>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</si>
  <si>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</si>
  <si>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</si>
  <si>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</si>
  <si>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</si>
  <si>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</si>
  <si>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</si>
  <si>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</si>
  <si>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</si>
  <si>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</si>
  <si>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</si>
  <si>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</si>
  <si>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</si>
  <si>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</si>
  <si>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</si>
  <si>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</si>
  <si>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</si>
  <si>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</si>
  <si>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</si>
  <si>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</si>
  <si>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</si>
  <si>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</si>
  <si>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</si>
  <si>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</si>
  <si>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</si>
  <si>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</si>
  <si>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</si>
  <si>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</si>
  <si>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</si>
  <si>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</si>
  <si>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</si>
  <si>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</si>
  <si>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</si>
  <si>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</si>
  <si>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</si>
  <si>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</si>
  <si>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</si>
  <si>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</si>
  <si>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</si>
  <si>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</si>
  <si>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</si>
  <si>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</si>
  <si>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</si>
  <si>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</si>
  <si>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</si>
  <si>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</si>
  <si>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</si>
  <si>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</si>
  <si>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</si>
  <si>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</si>
  <si>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</si>
  <si>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</si>
  <si>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</si>
  <si>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</si>
  <si>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</si>
  <si>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</si>
  <si>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</si>
  <si>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</si>
  <si>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</si>
  <si>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</si>
  <si>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</si>
  <si>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</si>
  <si>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</si>
  <si>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</si>
  <si>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</si>
  <si>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</si>
  <si>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</si>
  <si>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</si>
  <si>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</si>
  <si>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</si>
  <si>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</si>
  <si>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</si>
  <si>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</si>
  <si>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</si>
  <si>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</si>
  <si>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</si>
  <si>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</si>
  <si>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</si>
  <si>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</si>
  <si>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</si>
  <si>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</si>
  <si>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</si>
  <si>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</si>
  <si>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</si>
  <si>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</si>
  <si>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</si>
  <si>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</si>
  <si>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</si>
  <si>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</si>
  <si>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</si>
  <si>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</si>
  <si>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</si>
  <si>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</si>
  <si>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</si>
  <si>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</si>
  <si>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</si>
  <si>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</si>
  <si>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</si>
  <si>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</si>
  <si>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</si>
  <si>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</si>
  <si>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</si>
  <si>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</si>
  <si>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</si>
  <si>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</si>
  <si>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</si>
  <si>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</si>
  <si>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</si>
  <si>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</si>
  <si>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</si>
  <si>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</si>
  <si>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</si>
  <si>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</si>
  <si>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</si>
  <si>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</si>
  <si>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</si>
  <si>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</si>
  <si>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</si>
  <si>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</si>
  <si>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</si>
  <si>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</si>
  <si>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</si>
  <si>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</si>
  <si>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</si>
  <si>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</si>
  <si>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</si>
  <si>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</si>
  <si>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</si>
  <si>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</si>
  <si>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</si>
  <si>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</si>
  <si>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</si>
  <si>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</si>
  <si>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</si>
  <si>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</si>
  <si>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</si>
  <si>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</si>
  <si>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</si>
  <si>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</si>
  <si>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</si>
  <si>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</si>
  <si>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</si>
  <si>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</si>
  <si>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</si>
  <si>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</si>
  <si>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</si>
  <si>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</si>
  <si>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</si>
  <si>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</si>
  <si>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</si>
  <si>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</si>
  <si>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</si>
  <si>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</si>
  <si>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</si>
  <si>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</si>
  <si>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</si>
  <si>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</si>
  <si>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</si>
  <si>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</si>
  <si>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</si>
  <si>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</si>
  <si>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</si>
  <si>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</si>
  <si>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</si>
  <si>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</si>
  <si>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</si>
  <si>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</si>
  <si>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</si>
  <si>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</si>
  <si>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</si>
  <si>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</si>
  <si>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</si>
  <si>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</si>
  <si>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</si>
  <si>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</si>
  <si>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</si>
  <si>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</si>
  <si>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</si>
  <si>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</si>
  <si>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</si>
  <si>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</si>
  <si>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</si>
  <si>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</si>
  <si>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</si>
  <si>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</si>
  <si>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</si>
  <si>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</si>
  <si>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</si>
  <si>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</si>
  <si>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</si>
  <si>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</si>
  <si>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</si>
  <si>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</si>
  <si>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</si>
  <si>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</si>
  <si>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</si>
  <si>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</si>
  <si>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</si>
  <si>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</si>
  <si>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</si>
  <si>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</si>
  <si>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</si>
  <si>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</si>
  <si>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</si>
  <si>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</si>
  <si>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</si>
  <si>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</si>
  <si>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</si>
  <si>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</si>
  <si>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</si>
  <si>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</si>
  <si>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</si>
  <si>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</si>
  <si>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</si>
  <si>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</si>
  <si>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</si>
  <si>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</si>
  <si>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</si>
  <si>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</si>
  <si>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</si>
  <si>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</si>
  <si>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</si>
  <si>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</si>
  <si>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</si>
  <si>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</si>
  <si>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</si>
  <si>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</si>
  <si>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</si>
  <si>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</si>
  <si>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</si>
  <si>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</si>
  <si>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</si>
  <si>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</si>
  <si>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</si>
  <si>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</si>
  <si>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</si>
  <si>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</si>
  <si>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</si>
  <si>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</si>
  <si>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</si>
  <si>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</si>
  <si>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</si>
  <si>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</si>
  <si>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</si>
  <si>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</si>
  <si>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</si>
  <si>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</si>
  <si>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</si>
  <si>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</si>
  <si>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</si>
  <si>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</si>
  <si>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</si>
  <si>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</si>
  <si>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</si>
  <si>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</si>
  <si>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</si>
  <si>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</si>
  <si>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</si>
  <si>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</si>
  <si>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</si>
  <si>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</si>
  <si>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</si>
  <si>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</si>
  <si>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</si>
  <si>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</si>
  <si>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</si>
  <si>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</si>
  <si>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</si>
  <si>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</si>
  <si>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</si>
  <si>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</si>
  <si>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</si>
  <si>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</si>
  <si>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</si>
  <si>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</si>
  <si>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</si>
  <si>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</si>
  <si>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</si>
  <si>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</si>
  <si>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</si>
  <si>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</si>
  <si>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</si>
  <si>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</si>
  <si>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</si>
  <si>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</si>
  <si>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</si>
  <si>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</si>
  <si>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</si>
  <si>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</si>
  <si>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</si>
  <si>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</si>
  <si>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</si>
  <si>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</si>
  <si>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</si>
  <si>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</si>
  <si>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</si>
  <si>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</si>
  <si>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</si>
  <si>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</si>
  <si>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</si>
  <si>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</si>
  <si>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</si>
  <si>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</si>
  <si>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</si>
  <si>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</si>
  <si>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</si>
  <si>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</si>
  <si>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</si>
  <si>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</si>
  <si>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</si>
  <si>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</si>
  <si>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</si>
  <si>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</si>
  <si>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</si>
  <si>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</si>
  <si>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</si>
  <si>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</si>
  <si>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</si>
  <si>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</si>
  <si>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</si>
  <si>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</si>
  <si>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</si>
  <si>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</si>
  <si>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</si>
  <si>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</si>
  <si>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</si>
  <si>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</si>
  <si>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</si>
  <si>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</si>
  <si>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</si>
  <si>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</si>
  <si>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</si>
  <si>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</si>
  <si>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</si>
  <si>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</si>
  <si>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</si>
  <si>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</si>
  <si>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</si>
  <si>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</si>
  <si>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</si>
  <si>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</si>
  <si>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</si>
  <si>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</si>
  <si>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</si>
  <si>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</si>
  <si>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</si>
  <si>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</si>
  <si>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</si>
  <si>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</si>
  <si>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</si>
  <si>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</si>
  <si>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</si>
  <si>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</si>
  <si>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</si>
  <si>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</si>
  <si>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</si>
  <si>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</si>
  <si>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</si>
  <si>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</si>
  <si>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</si>
  <si>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</si>
  <si>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</si>
  <si>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</si>
  <si>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</si>
  <si>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</si>
  <si>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</si>
  <si>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</si>
  <si>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</si>
  <si>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</si>
  <si>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</si>
  <si>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</si>
  <si>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</si>
  <si>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</si>
  <si>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</si>
  <si>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</si>
  <si>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</si>
  <si>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</si>
  <si>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</si>
  <si>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</si>
  <si>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</si>
  <si>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</si>
  <si>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</si>
  <si>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</si>
  <si>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</si>
  <si>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</si>
  <si>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</si>
  <si>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</si>
  <si>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</si>
  <si>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</si>
  <si>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</si>
  <si>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</si>
  <si>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</si>
  <si>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</si>
  <si>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</si>
  <si>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</si>
  <si>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</si>
  <si>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</si>
  <si>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</si>
  <si>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</si>
  <si>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</si>
  <si>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</si>
  <si>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</si>
  <si>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</si>
  <si>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</si>
  <si>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</si>
  <si>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</si>
  <si>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</si>
  <si>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</si>
  <si>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</si>
  <si>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</si>
  <si>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</si>
  <si>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</si>
  <si>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</si>
  <si>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</si>
  <si>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</si>
  <si>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</si>
  <si>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</si>
  <si>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</si>
  <si>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</si>
  <si>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</si>
  <si>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</si>
  <si>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</si>
  <si>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</si>
  <si>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</si>
  <si>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</si>
  <si>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</si>
  <si>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</si>
  <si>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</si>
  <si>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</si>
  <si>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</si>
  <si>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</si>
  <si>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</si>
  <si>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</si>
  <si>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</si>
  <si>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</si>
  <si>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</si>
  <si>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</si>
  <si>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</si>
  <si>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</si>
  <si>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</si>
  <si>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</si>
  <si>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</si>
  <si>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</si>
  <si>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</si>
  <si>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</si>
  <si>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</si>
  <si>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</si>
  <si>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</si>
  <si>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</si>
  <si>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</si>
  <si>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</si>
  <si>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</si>
  <si>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</si>
  <si>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</si>
  <si>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</si>
  <si>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</si>
  <si>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</si>
  <si>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</si>
  <si>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</si>
  <si>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</si>
  <si>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</si>
  <si>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</si>
  <si>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</si>
  <si>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</si>
  <si>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</si>
  <si>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</si>
  <si>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</si>
  <si>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</si>
  <si>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</si>
  <si>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</si>
  <si>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</si>
  <si>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</si>
  <si>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</si>
  <si>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</si>
  <si>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</si>
  <si>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</si>
  <si>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</si>
  <si>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</si>
  <si>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</si>
  <si>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</si>
  <si>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</si>
  <si>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</si>
  <si>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</si>
  <si>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</si>
  <si>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</si>
  <si>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</si>
  <si>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</si>
  <si>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</si>
  <si>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</si>
  <si>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</si>
  <si>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</si>
  <si>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</si>
  <si>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</si>
  <si>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</si>
  <si>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</si>
  <si>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</si>
  <si>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</si>
  <si>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</si>
  <si>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</si>
  <si>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</si>
  <si>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</si>
  <si>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</si>
  <si>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</si>
  <si>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</si>
  <si>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</si>
  <si>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</si>
  <si>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</si>
  <si>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</si>
  <si>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</si>
  <si>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</si>
  <si>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</si>
  <si>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</si>
  <si>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</si>
  <si>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</si>
  <si>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</si>
  <si>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</si>
  <si>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</si>
  <si>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</si>
  <si>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</si>
  <si>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</si>
  <si>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</si>
  <si>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</si>
  <si>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</si>
  <si>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</si>
  <si>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</si>
  <si>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</si>
  <si>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</si>
  <si>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</si>
  <si>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</si>
  <si>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</si>
  <si>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</si>
  <si>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</si>
  <si>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</si>
  <si>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</si>
  <si>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</si>
  <si>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</si>
  <si>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</si>
  <si>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</si>
  <si>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</si>
  <si>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</si>
  <si>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</si>
  <si>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</si>
  <si>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</si>
  <si>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</si>
  <si>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</si>
  <si>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</si>
  <si>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</si>
  <si>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</si>
  <si>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</si>
  <si>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</si>
  <si>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</si>
  <si>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</si>
  <si>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</si>
  <si>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</si>
  <si>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</si>
  <si>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</si>
  <si>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</si>
  <si>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</si>
  <si>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</si>
  <si>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</si>
  <si>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</si>
  <si>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</si>
  <si>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</si>
  <si>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</si>
  <si>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</si>
  <si>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</si>
  <si>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</si>
  <si>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</si>
  <si>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</si>
  <si>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</si>
  <si>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</si>
  <si>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</si>
  <si>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</si>
  <si>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</si>
  <si>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</si>
  <si>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</si>
  <si>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</si>
  <si>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</si>
  <si>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</si>
  <si>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</si>
  <si>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</si>
  <si>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</si>
  <si>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</si>
  <si>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</si>
  <si>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</si>
  <si>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</si>
  <si>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</si>
  <si>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</si>
  <si>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</si>
  <si>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</si>
  <si>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</si>
  <si>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</si>
  <si>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</si>
  <si>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</si>
  <si>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</si>
  <si>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</si>
  <si>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</si>
  <si>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</si>
  <si>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</si>
  <si>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</si>
  <si>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</si>
  <si>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</si>
  <si>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</si>
  <si>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</si>
  <si>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</si>
  <si>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</si>
  <si>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</si>
  <si>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</si>
  <si>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</si>
  <si>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</si>
  <si>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</si>
  <si>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</si>
  <si>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</si>
  <si>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</si>
  <si>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</si>
  <si>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</si>
  <si>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</si>
  <si>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</si>
  <si>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</si>
  <si>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</si>
  <si>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</si>
  <si>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</si>
  <si>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</si>
  <si>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</si>
  <si>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</si>
  <si>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</si>
  <si>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</si>
  <si>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</si>
  <si>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</si>
  <si>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</si>
  <si>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</si>
  <si>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</si>
  <si>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</si>
  <si>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</si>
  <si>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</si>
  <si>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</si>
  <si>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</si>
  <si>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</si>
  <si>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</si>
  <si>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</si>
  <si>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</si>
  <si>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</si>
  <si>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</si>
  <si>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</si>
  <si>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</si>
  <si>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</si>
  <si>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</si>
  <si>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</si>
  <si>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</si>
  <si>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</si>
  <si>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</si>
  <si>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</si>
  <si>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</si>
  <si>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</si>
  <si>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</si>
  <si>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</si>
  <si>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</si>
  <si>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</si>
  <si>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</si>
  <si>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</si>
  <si>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</si>
  <si>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</si>
  <si>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</si>
  <si>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</si>
  <si>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</si>
  <si>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</si>
  <si>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</si>
  <si>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</si>
  <si>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</si>
  <si>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</si>
  <si>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</si>
  <si>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</si>
  <si>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</si>
  <si>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</si>
  <si>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</si>
  <si>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</si>
  <si>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</si>
  <si>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</si>
  <si>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</si>
  <si>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</si>
  <si>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</si>
  <si>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</si>
  <si>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</si>
  <si>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</si>
  <si>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</si>
  <si>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</si>
  <si>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</si>
  <si>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</si>
  <si>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</si>
  <si>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</si>
  <si>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</si>
  <si>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</si>
  <si>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</si>
  <si>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</si>
  <si>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</si>
  <si>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</si>
  <si>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</si>
  <si>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</si>
  <si>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</si>
  <si>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</si>
  <si>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</si>
  <si>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</si>
  <si>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</si>
  <si>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</si>
  <si>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</si>
  <si>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</si>
  <si>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</si>
  <si>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</si>
  <si>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</si>
  <si>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</si>
  <si>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</si>
  <si>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</si>
  <si>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</si>
  <si>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</si>
  <si>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</si>
  <si>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</si>
  <si>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</si>
  <si>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</si>
  <si>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</si>
  <si>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</si>
  <si>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</si>
  <si>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</si>
  <si>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</si>
  <si>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</si>
  <si>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</si>
  <si>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</si>
  <si>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</si>
  <si>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</si>
  <si>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</si>
  <si>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</si>
  <si>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</si>
  <si>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</si>
  <si>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</si>
  <si>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</si>
  <si>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</si>
  <si>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</si>
  <si>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</si>
  <si>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</si>
  <si>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</si>
  <si>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</si>
  <si>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</si>
  <si>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</si>
  <si>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</si>
  <si>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</si>
  <si>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</si>
  <si>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</si>
  <si>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</si>
  <si>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</si>
  <si>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</si>
  <si>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</si>
  <si>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</si>
  <si>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</si>
  <si>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</si>
  <si>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</si>
  <si>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</si>
  <si>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</si>
  <si>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</si>
  <si>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</si>
  <si>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</si>
  <si>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</si>
  <si>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</si>
  <si>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</si>
  <si>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</si>
  <si>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</si>
  <si>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</si>
  <si>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</si>
  <si>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</si>
  <si>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</si>
  <si>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</si>
  <si>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</si>
  <si>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</si>
  <si>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</si>
  <si>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</si>
  <si>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</si>
  <si>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</si>
  <si>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</si>
  <si>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</si>
  <si>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</si>
  <si>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</si>
  <si>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</si>
  <si>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</si>
  <si>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</si>
  <si>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</si>
  <si>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</si>
  <si>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</si>
  <si>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</si>
  <si>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</si>
  <si>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</si>
  <si>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</si>
  <si>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</si>
  <si>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</si>
  <si>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</si>
  <si>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</si>
  <si>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</si>
  <si>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</si>
  <si>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</si>
  <si>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</si>
  <si>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</si>
  <si>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</si>
  <si>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</si>
  <si>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</si>
  <si>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</si>
  <si>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</si>
  <si>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</si>
  <si>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</si>
  <si>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</si>
  <si>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</si>
  <si>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</si>
  <si>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</si>
  <si>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</si>
  <si>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</si>
  <si>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</si>
  <si>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</si>
  <si>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</si>
  <si>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</si>
  <si>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</si>
  <si>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</si>
  <si>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</si>
  <si>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</si>
  <si>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</si>
  <si>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</si>
  <si>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</si>
  <si>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</si>
  <si>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</si>
  <si>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</si>
  <si>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</si>
  <si>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</si>
  <si>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</si>
  <si>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</si>
  <si>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</si>
  <si>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</si>
  <si>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</si>
  <si>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</si>
  <si>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</si>
  <si>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</si>
  <si>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</si>
  <si>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</si>
  <si>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</si>
  <si>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</si>
  <si>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</si>
  <si>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</si>
  <si>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</si>
  <si>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</si>
  <si>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</si>
  <si>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</si>
  <si>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</si>
  <si>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</si>
  <si>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</si>
  <si>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</si>
  <si>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</si>
  <si>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</si>
  <si>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</si>
  <si>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</si>
  <si>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</si>
  <si>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</si>
  <si>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</si>
  <si>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</si>
  <si>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</si>
  <si>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</si>
  <si>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</si>
  <si>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</si>
  <si>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</si>
  <si>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</si>
  <si>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</si>
  <si>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</si>
  <si>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</si>
  <si>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</si>
  <si>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</si>
  <si>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</si>
  <si>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</si>
  <si>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</si>
  <si>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</si>
  <si>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</si>
  <si>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</si>
  <si>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</si>
  <si>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</si>
  <si>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</si>
  <si>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</si>
  <si>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</si>
  <si>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</si>
  <si>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</si>
  <si>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</si>
  <si>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</si>
  <si>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</si>
  <si>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</si>
  <si>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</si>
  <si>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</si>
  <si>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</si>
  <si>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</si>
  <si>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</si>
  <si>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</si>
  <si>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</si>
  <si>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</si>
  <si>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</si>
  <si>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</si>
  <si>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</si>
  <si>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</si>
  <si>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</si>
  <si>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</si>
  <si>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</si>
  <si>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</si>
  <si>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</si>
  <si>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</si>
  <si>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</si>
  <si>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</si>
  <si>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</si>
  <si>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</si>
  <si>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</si>
  <si>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</si>
  <si>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</si>
  <si>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</si>
  <si>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</si>
  <si>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</si>
  <si>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</si>
  <si>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</si>
  <si>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</si>
  <si>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</si>
  <si>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</si>
  <si>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</si>
  <si>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</si>
  <si>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</si>
  <si>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</si>
  <si>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</si>
  <si>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</si>
  <si>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</si>
  <si>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</si>
  <si>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</si>
  <si>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</si>
  <si>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</si>
  <si>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</si>
  <si>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</si>
  <si>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</si>
  <si>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</si>
  <si>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</si>
  <si>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</si>
  <si>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</si>
  <si>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</si>
  <si>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</si>
  <si>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</si>
  <si>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</si>
  <si>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</si>
  <si>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</si>
  <si>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</si>
  <si>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</si>
  <si>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</si>
  <si>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</si>
  <si>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</si>
  <si>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</si>
  <si>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</si>
  <si>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</si>
  <si>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</si>
  <si>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</si>
  <si>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</si>
  <si>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</si>
  <si>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</si>
  <si>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</si>
  <si>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</si>
  <si>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</si>
  <si>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</si>
  <si>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</si>
  <si>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</si>
  <si>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</si>
  <si>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</si>
  <si>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</si>
  <si>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</si>
  <si>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</si>
  <si>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</si>
  <si>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</si>
  <si>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</si>
  <si>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</si>
  <si>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</si>
  <si>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</si>
  <si>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</si>
  <si>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</si>
  <si>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</si>
  <si>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</si>
  <si>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</si>
  <si>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</si>
  <si>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</si>
  <si>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</si>
  <si>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</si>
  <si>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</si>
  <si>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</si>
  <si>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</si>
  <si>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</si>
  <si>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</si>
  <si>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</si>
  <si>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</si>
  <si>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</si>
  <si>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</si>
  <si>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</si>
  <si>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</si>
  <si>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</si>
  <si>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</si>
  <si>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</si>
  <si>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</si>
  <si>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</si>
  <si>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</si>
  <si>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</si>
  <si>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</si>
  <si>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</si>
  <si>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</si>
  <si>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</si>
  <si>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</si>
  <si>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</si>
  <si>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</si>
  <si>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</si>
  <si>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</si>
  <si>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</si>
  <si>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</si>
  <si>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</si>
  <si>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</si>
  <si>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</si>
  <si>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</si>
  <si>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</si>
  <si>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</si>
  <si>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</si>
  <si>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</si>
  <si>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</si>
  <si>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</si>
  <si>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</si>
  <si>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</si>
  <si>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</si>
  <si>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</si>
  <si>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</si>
  <si>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</si>
  <si>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</si>
  <si>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</si>
  <si>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</si>
  <si>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</si>
  <si>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</si>
  <si>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</si>
  <si>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</si>
  <si>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</si>
  <si>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</si>
  <si>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</si>
  <si>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</si>
  <si>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</si>
  <si>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</si>
  <si>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</si>
  <si>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</si>
  <si>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</si>
  <si>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</si>
  <si>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</si>
  <si>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</si>
  <si>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</si>
  <si>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</si>
  <si>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</si>
  <si>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</si>
  <si>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</si>
  <si>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</si>
  <si>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</si>
  <si>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</si>
  <si>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</si>
  <si>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</si>
  <si>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</si>
  <si>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</si>
  <si>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</si>
  <si>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</si>
  <si>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</si>
  <si>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</si>
  <si>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</si>
  <si>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</si>
  <si>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</si>
  <si>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</si>
  <si>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</si>
  <si>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</si>
  <si>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</si>
  <si>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</si>
  <si>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</si>
  <si>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</si>
  <si>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</si>
  <si>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</si>
  <si>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</si>
  <si>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</si>
  <si>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</si>
  <si>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</si>
  <si>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</si>
  <si>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</si>
  <si>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</si>
  <si>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</si>
  <si>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</si>
  <si>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</si>
  <si>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</si>
  <si>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</si>
  <si>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</si>
  <si>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</si>
  <si>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</si>
  <si>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</si>
  <si>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</si>
  <si>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</si>
  <si>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</si>
  <si>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</si>
  <si>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</si>
  <si>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</si>
  <si>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</si>
  <si>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</si>
  <si>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</si>
  <si>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</si>
  <si>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</si>
  <si>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</si>
  <si>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</si>
  <si>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</si>
  <si>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</si>
  <si>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</si>
  <si>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</si>
  <si>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</si>
  <si>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</si>
  <si>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</si>
  <si>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</si>
  <si>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</si>
  <si>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</si>
  <si>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</si>
  <si>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</si>
  <si>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</si>
  <si>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</si>
  <si>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</si>
  <si>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</si>
  <si>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</si>
  <si>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</si>
  <si>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</si>
  <si>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</si>
  <si>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</si>
  <si>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</si>
  <si>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</si>
  <si>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</si>
  <si>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</si>
  <si>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</si>
  <si>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</si>
  <si>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</si>
  <si>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</si>
  <si>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</si>
  <si>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</si>
  <si>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</si>
  <si>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</si>
  <si>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</si>
  <si>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</si>
  <si>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</si>
  <si>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</si>
  <si>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</si>
  <si>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</si>
  <si>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</si>
  <si>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</si>
  <si>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</si>
  <si>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</si>
  <si>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</si>
  <si>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</si>
  <si>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</si>
  <si>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</si>
  <si>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</si>
  <si>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</si>
  <si>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</si>
  <si>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</si>
  <si>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</si>
  <si>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</si>
  <si>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</si>
  <si>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</si>
  <si>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</si>
  <si>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</si>
  <si>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</si>
  <si>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</si>
  <si>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</si>
  <si>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</si>
  <si>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</si>
  <si>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</si>
  <si>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</si>
  <si>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</si>
  <si>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</si>
  <si>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</si>
  <si>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</si>
  <si>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</si>
  <si>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</si>
  <si>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</si>
  <si>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</si>
  <si>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</si>
  <si>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</si>
  <si>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</si>
  <si>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</si>
  <si>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</si>
  <si>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</si>
  <si>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</si>
  <si>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</si>
  <si>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</si>
  <si>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</si>
  <si>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</si>
  <si>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</si>
  <si>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</si>
  <si>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</si>
  <si>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</si>
  <si>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</si>
  <si>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</si>
  <si>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</si>
  <si>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</si>
  <si>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</si>
  <si>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</si>
  <si>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</si>
  <si>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</si>
  <si>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</si>
  <si>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</si>
  <si>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</si>
  <si>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</si>
  <si>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</si>
  <si>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</si>
  <si>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</si>
  <si>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</si>
  <si>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</si>
  <si>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</si>
  <si>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</si>
  <si>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</si>
  <si>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</si>
  <si>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</si>
  <si>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</si>
  <si>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</si>
  <si>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</si>
  <si>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</si>
  <si>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</si>
  <si>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</si>
  <si>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</si>
  <si>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</si>
  <si>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</si>
  <si>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</si>
  <si>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</si>
  <si>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</si>
  <si>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</si>
  <si>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</si>
  <si>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</si>
  <si>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</si>
  <si>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</si>
  <si>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</si>
  <si>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</si>
  <si>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</si>
  <si>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</si>
  <si>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</si>
  <si>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</si>
  <si>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</si>
  <si>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</si>
  <si>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</si>
  <si>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</si>
  <si>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</si>
  <si>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</si>
  <si>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</si>
  <si>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</si>
  <si>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</si>
  <si>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</si>
  <si>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</si>
  <si>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</si>
  <si>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</si>
  <si>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</si>
  <si>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</si>
  <si>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</si>
  <si>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</si>
  <si>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</si>
  <si>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</si>
  <si>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</si>
  <si>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</si>
  <si>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</si>
  <si>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</si>
  <si>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</si>
  <si>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</si>
  <si>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</si>
  <si>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</si>
  <si>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</si>
  <si>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</si>
  <si>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</si>
  <si>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</si>
  <si>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</si>
  <si>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</si>
  <si>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</si>
  <si>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</si>
  <si>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</si>
  <si>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</si>
  <si>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</si>
  <si>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</si>
  <si>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</si>
  <si>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</si>
  <si>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</si>
  <si>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</si>
  <si>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</si>
  <si>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</si>
  <si>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</si>
  <si>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</si>
  <si>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</si>
  <si>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</si>
  <si>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</si>
  <si>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</si>
  <si>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</si>
  <si>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</si>
  <si>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</si>
  <si>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</si>
  <si>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</si>
  <si>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</si>
  <si>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</si>
  <si>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</si>
  <si>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</si>
  <si>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</si>
  <si>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</si>
  <si>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</si>
  <si>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</si>
  <si>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</si>
  <si>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</si>
  <si>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</si>
  <si>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</si>
  <si>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</si>
  <si>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</si>
  <si>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</si>
  <si>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</si>
  <si>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</si>
  <si>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</si>
  <si>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</si>
  <si>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</si>
  <si>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</si>
  <si>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</si>
  <si>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</si>
  <si>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</si>
  <si>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</si>
  <si>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</si>
  <si>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</si>
  <si>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</si>
  <si>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</si>
  <si>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</si>
  <si>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</si>
  <si>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</si>
  <si>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</si>
  <si>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</si>
  <si>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</si>
  <si>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</si>
  <si>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</si>
  <si>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</si>
  <si>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</si>
  <si>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</si>
  <si>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</si>
  <si>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</si>
  <si>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</si>
  <si>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</si>
  <si>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</si>
  <si>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</si>
  <si>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</si>
  <si>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</si>
  <si>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</si>
  <si>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</si>
  <si>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</si>
  <si>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</si>
  <si>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</si>
  <si>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</si>
  <si>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</si>
  <si>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</si>
  <si>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</si>
  <si>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</si>
  <si>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</si>
  <si>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</si>
  <si>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</si>
  <si>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</si>
  <si>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</si>
  <si>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</si>
  <si>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</si>
  <si>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</si>
  <si>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</si>
  <si>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</si>
  <si>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</si>
  <si>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</si>
  <si>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</si>
  <si>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</si>
  <si>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</si>
  <si>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</si>
  <si>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</si>
  <si>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</si>
  <si>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</si>
  <si>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</si>
  <si>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</si>
  <si>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</si>
  <si>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</si>
  <si>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</si>
  <si>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</si>
  <si>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</si>
  <si>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</si>
  <si>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</si>
  <si>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</si>
  <si>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</si>
  <si>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</si>
  <si>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</si>
  <si>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</si>
  <si>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</si>
  <si>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</si>
  <si>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</si>
  <si>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</si>
  <si>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</si>
  <si>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</si>
  <si>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</si>
  <si>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</si>
  <si>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</si>
  <si>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</si>
  <si>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</si>
  <si>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</si>
  <si>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</si>
  <si>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</si>
  <si>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</si>
  <si>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</si>
  <si>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</si>
  <si>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</si>
  <si>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</si>
  <si>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</si>
  <si>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</si>
  <si>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</si>
  <si>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</si>
  <si>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</si>
  <si>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</si>
  <si>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</si>
  <si>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</si>
  <si>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</si>
  <si>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</si>
  <si>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</si>
  <si>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</si>
  <si>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</si>
  <si>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</si>
  <si>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</si>
  <si>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</si>
  <si>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</si>
  <si>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</si>
  <si>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</si>
  <si>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</si>
  <si>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</si>
  <si>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</si>
  <si>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</si>
  <si>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</si>
  <si>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</si>
  <si>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</si>
  <si>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</si>
  <si>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</si>
  <si>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</si>
  <si>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</si>
  <si>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</si>
  <si>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</si>
  <si>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</si>
  <si>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</si>
  <si>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</si>
  <si>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</si>
  <si>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</si>
  <si>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</si>
  <si>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</si>
  <si>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</si>
  <si>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</si>
  <si>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</si>
  <si>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</si>
  <si>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</si>
  <si>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</si>
  <si>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</si>
  <si>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</si>
  <si>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</si>
  <si>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</si>
  <si>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</si>
  <si>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</si>
  <si>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</si>
  <si>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</si>
  <si>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</si>
  <si>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</si>
  <si>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</si>
  <si>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</si>
  <si>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</si>
  <si>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</si>
  <si>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</si>
  <si>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</si>
  <si>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</si>
  <si>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</si>
  <si>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</si>
  <si>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</si>
  <si>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</si>
  <si>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</si>
  <si>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</si>
  <si>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</si>
  <si>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</si>
  <si>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</si>
  <si>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</si>
  <si>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</si>
  <si>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</si>
  <si>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</si>
  <si>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</si>
  <si>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</si>
  <si>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</si>
  <si>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</si>
  <si>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</si>
  <si>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</si>
  <si>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</si>
  <si>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</si>
  <si>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</si>
  <si>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</si>
  <si>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</si>
  <si>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</si>
  <si>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</si>
  <si>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</si>
  <si>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</si>
  <si>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</si>
  <si>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</si>
  <si>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</si>
  <si>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</si>
  <si>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</si>
  <si>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</si>
  <si>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</si>
  <si>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</si>
  <si>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</si>
  <si>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</si>
  <si>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</si>
  <si>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</si>
  <si>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</si>
  <si>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</si>
  <si>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</si>
  <si>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</si>
  <si>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</si>
  <si>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</si>
  <si>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</si>
  <si>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</si>
  <si>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</si>
  <si>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</si>
  <si>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</si>
  <si>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</si>
  <si>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</si>
  <si>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</si>
  <si>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</si>
  <si>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</si>
  <si>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</si>
  <si>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</si>
  <si>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</si>
  <si>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</si>
  <si>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</si>
  <si>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</si>
  <si>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</si>
  <si>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</si>
  <si>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</si>
  <si>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</si>
  <si>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</si>
  <si>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</si>
  <si>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</si>
  <si>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</si>
  <si>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</si>
  <si>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</si>
  <si>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</si>
  <si>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</si>
  <si>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</si>
  <si>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</si>
  <si>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</si>
  <si>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</si>
  <si>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</si>
  <si>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</si>
  <si>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</si>
  <si>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</si>
  <si>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</si>
  <si>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</si>
  <si>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</si>
  <si>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</si>
  <si>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</si>
  <si>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</si>
  <si>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</si>
  <si>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</si>
  <si>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</si>
  <si>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</si>
  <si>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</si>
  <si>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</si>
  <si>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</si>
  <si>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</si>
  <si>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</si>
  <si>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</si>
  <si>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</si>
  <si>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</si>
  <si>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</si>
  <si>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</si>
  <si>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</si>
  <si>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</si>
  <si>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</si>
  <si>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</si>
  <si>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</si>
  <si>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</si>
  <si>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</si>
  <si>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</si>
  <si>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</si>
  <si>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</si>
  <si>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</si>
  <si>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</si>
  <si>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</si>
  <si>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</si>
  <si>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</si>
  <si>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</si>
  <si>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</si>
  <si>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</si>
  <si>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</si>
  <si>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</si>
  <si>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</si>
  <si>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</si>
  <si>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</si>
  <si>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</si>
  <si>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</si>
  <si>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</si>
  <si>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</si>
  <si>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</si>
  <si>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</si>
  <si>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</si>
  <si>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</si>
  <si>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</si>
  <si>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</si>
  <si>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</si>
  <si>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</si>
  <si>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</si>
  <si>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</si>
  <si>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</si>
  <si>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</si>
  <si>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</si>
  <si>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</si>
  <si>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</si>
  <si>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</si>
  <si>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</si>
  <si>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</si>
  <si>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</si>
  <si>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</si>
  <si>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</si>
  <si>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</si>
  <si>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</si>
  <si>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</si>
  <si>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</si>
  <si>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</si>
  <si>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</si>
  <si>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</si>
  <si>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</si>
  <si>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</si>
  <si>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</si>
  <si>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</si>
  <si>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</si>
  <si>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</si>
  <si>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</si>
  <si>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</si>
  <si>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</si>
  <si>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</si>
  <si>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</si>
  <si>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</si>
  <si>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</si>
  <si>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</si>
  <si>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</si>
  <si>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</si>
  <si>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</si>
  <si>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</si>
  <si>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</si>
  <si>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</si>
  <si>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</si>
  <si>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</si>
  <si>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</si>
  <si>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</si>
  <si>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</si>
  <si>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</si>
  <si>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</si>
  <si>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</si>
  <si>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</si>
  <si>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</si>
  <si>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</si>
  <si>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</si>
  <si>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</si>
  <si>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</si>
  <si>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</si>
  <si>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</si>
  <si>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</si>
  <si>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</si>
  <si>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</si>
  <si>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</si>
  <si>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</si>
  <si>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</si>
  <si>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</si>
  <si>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</si>
  <si>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</si>
  <si>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</si>
  <si>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</si>
  <si>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</si>
  <si>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</si>
  <si>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</si>
  <si>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</si>
  <si>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</si>
  <si>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</si>
  <si>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</si>
  <si>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</si>
  <si>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</si>
  <si>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</si>
  <si>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</si>
  <si>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</si>
  <si>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</si>
  <si>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</si>
  <si>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</si>
  <si>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</si>
  <si>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</si>
  <si>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</si>
  <si>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</si>
  <si>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</si>
  <si>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</si>
  <si>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</si>
  <si>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</si>
  <si>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</si>
  <si>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</si>
  <si>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</si>
  <si>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</si>
  <si>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</si>
  <si>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</si>
  <si>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</si>
  <si>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</si>
  <si>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</si>
  <si>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</si>
  <si>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</si>
  <si>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</si>
  <si>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</si>
  <si>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</si>
  <si>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</si>
  <si>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</si>
  <si>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</si>
  <si>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</si>
  <si>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</si>
  <si>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</si>
  <si>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</si>
  <si>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</si>
  <si>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</si>
  <si>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</si>
  <si>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</si>
  <si>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</si>
  <si>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</si>
  <si>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</si>
  <si>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</si>
  <si>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</si>
  <si>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</si>
  <si>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</si>
  <si>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</si>
  <si>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</si>
  <si>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</si>
  <si>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</si>
  <si>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</si>
  <si>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</si>
  <si>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</si>
  <si>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</si>
  <si>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</si>
  <si>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</si>
  <si>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</si>
  <si>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</si>
  <si>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</si>
  <si>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</si>
  <si>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</si>
  <si>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</si>
  <si>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</si>
  <si>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</si>
  <si>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</si>
  <si>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</si>
  <si>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</si>
  <si>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</si>
  <si>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</si>
  <si>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</si>
  <si>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</si>
  <si>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</si>
  <si>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</si>
  <si>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</si>
  <si>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</si>
  <si>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</si>
  <si>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</si>
  <si>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</si>
  <si>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</si>
  <si>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</si>
  <si>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</si>
  <si>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</si>
  <si>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</si>
  <si>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</si>
  <si>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</si>
  <si>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</si>
  <si>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</si>
  <si>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</si>
  <si>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</si>
  <si>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</si>
  <si>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</si>
  <si>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</si>
  <si>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</si>
  <si>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</si>
  <si>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</si>
  <si>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</si>
  <si>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</si>
  <si>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</si>
  <si>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</si>
  <si>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</si>
  <si>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</si>
  <si>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</si>
  <si>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</si>
  <si>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</si>
  <si>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</si>
  <si>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</si>
  <si>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</si>
  <si>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</si>
  <si>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</si>
  <si>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</si>
  <si>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</si>
  <si>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</si>
  <si>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</si>
  <si>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</si>
  <si>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</si>
  <si>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</si>
  <si>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</si>
  <si>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</si>
  <si>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</si>
  <si>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</si>
  <si>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</si>
  <si>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</si>
  <si>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</si>
  <si>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</si>
  <si>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</si>
  <si>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</si>
  <si>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</si>
  <si>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</si>
  <si>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</si>
  <si>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</si>
  <si>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</si>
  <si>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</si>
  <si>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</si>
  <si>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</si>
  <si>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</si>
  <si>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</si>
  <si>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</si>
  <si>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</si>
  <si>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</si>
  <si>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</si>
  <si>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</si>
  <si>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</si>
  <si>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</si>
  <si>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</si>
  <si>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</si>
  <si>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</si>
  <si>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</si>
  <si>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</si>
  <si>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</si>
  <si>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</si>
  <si>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</si>
  <si>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</si>
  <si>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</si>
  <si>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</si>
  <si>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</si>
  <si>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</si>
  <si>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</si>
  <si>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</si>
  <si>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</si>
  <si>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</si>
  <si>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</si>
  <si>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</si>
  <si>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</si>
  <si>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</si>
  <si>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</si>
  <si>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</si>
  <si>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</si>
  <si>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</si>
  <si>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</si>
  <si>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</si>
  <si>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</si>
  <si>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</si>
  <si>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</si>
  <si>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</si>
  <si>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</si>
  <si>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</si>
  <si>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</si>
  <si>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</si>
  <si>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</si>
  <si>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</si>
  <si>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</si>
  <si>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</si>
  <si>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</si>
  <si>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</si>
  <si>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</si>
  <si>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</si>
  <si>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</si>
  <si>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</si>
  <si>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</si>
  <si>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</si>
  <si>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</si>
  <si>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</si>
  <si>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</si>
  <si>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</si>
  <si>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</si>
  <si>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</si>
  <si>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</si>
  <si>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</si>
  <si>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</si>
  <si>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</si>
  <si>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</si>
  <si>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</si>
  <si>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</si>
  <si>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</si>
  <si>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</si>
  <si>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</si>
  <si>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</si>
  <si>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</si>
  <si>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</si>
  <si>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</si>
  <si>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</si>
  <si>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</si>
  <si>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</si>
  <si>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</si>
  <si>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</si>
  <si>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</si>
  <si>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</si>
  <si>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</si>
  <si>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</si>
  <si>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</si>
  <si>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</si>
  <si>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</si>
  <si>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</si>
  <si>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</si>
  <si>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</si>
  <si>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</si>
  <si>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</si>
  <si>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</si>
  <si>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</si>
  <si>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</si>
  <si>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</si>
  <si>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</si>
  <si>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</si>
  <si>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</si>
  <si>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</si>
  <si>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</si>
  <si>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</si>
  <si>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</si>
  <si>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</si>
  <si>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</si>
  <si>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</si>
  <si>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</si>
  <si>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</si>
  <si>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</si>
  <si>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</si>
  <si>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</si>
  <si>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</si>
  <si>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</si>
  <si>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</si>
  <si>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</si>
  <si>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</si>
  <si>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</si>
  <si>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</si>
  <si>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</si>
  <si>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</si>
  <si>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</si>
  <si>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</si>
  <si>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</si>
  <si>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</si>
  <si>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</si>
  <si>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</si>
  <si>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</si>
  <si>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</si>
  <si>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</si>
  <si>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</si>
  <si>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</si>
  <si>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</si>
  <si>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</si>
  <si>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</si>
  <si>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</si>
  <si>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</si>
  <si>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</si>
  <si>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</si>
  <si>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</si>
  <si>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</si>
  <si>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</si>
  <si>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</si>
  <si>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</si>
  <si>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</si>
  <si>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</si>
  <si>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</si>
  <si>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</si>
  <si>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</si>
  <si>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</si>
  <si>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</si>
  <si>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</si>
  <si>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</si>
  <si>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</si>
  <si>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</si>
  <si>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</si>
  <si>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</si>
  <si>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</si>
  <si>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</si>
  <si>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</si>
  <si>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</si>
  <si>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</si>
  <si>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</si>
  <si>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</si>
  <si>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</si>
  <si>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</si>
  <si>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</si>
  <si>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</si>
  <si>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</si>
  <si>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</si>
  <si>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</si>
  <si>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</si>
  <si>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</si>
  <si>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</si>
  <si>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</si>
  <si>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</si>
  <si>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</si>
  <si>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</si>
  <si>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</si>
  <si>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</si>
  <si>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</si>
  <si>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</si>
  <si>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</si>
  <si>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</si>
  <si>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</si>
  <si>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</si>
  <si>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</si>
  <si>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</si>
  <si>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</si>
  <si>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</si>
  <si>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</si>
  <si>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</si>
  <si>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</si>
  <si>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</si>
  <si>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</si>
  <si>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</si>
  <si>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</si>
  <si>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</si>
  <si>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</si>
  <si>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</si>
  <si>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</si>
  <si>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</si>
  <si>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</si>
  <si>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</si>
  <si>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</si>
  <si>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</si>
  <si>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</si>
  <si>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</si>
  <si>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</si>
  <si>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</si>
  <si>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</si>
  <si>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</si>
  <si>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</si>
  <si>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</si>
  <si>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</si>
  <si>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</si>
  <si>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</si>
  <si>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</si>
  <si>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</si>
  <si>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</si>
  <si>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</si>
  <si>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</si>
  <si>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</si>
  <si>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</si>
  <si>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</si>
  <si>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</si>
  <si>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</si>
  <si>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</si>
  <si>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</si>
  <si>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</si>
  <si>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</si>
  <si>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</si>
  <si>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</si>
  <si>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</si>
  <si>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</si>
  <si>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</si>
  <si>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</si>
  <si>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</si>
  <si>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</si>
  <si>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</si>
  <si>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</si>
  <si>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</si>
  <si>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</si>
  <si>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</si>
  <si>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</si>
  <si>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</si>
  <si>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</si>
  <si>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</si>
  <si>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</si>
  <si>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</si>
  <si>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</si>
  <si>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</si>
  <si>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</si>
  <si>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</si>
  <si>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</si>
  <si>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</si>
  <si>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</si>
  <si>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</si>
  <si>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</si>
  <si>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</si>
  <si>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</si>
  <si>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</si>
  <si>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</si>
  <si>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</si>
  <si>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</si>
  <si>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</si>
  <si>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</si>
  <si>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</si>
  <si>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</si>
  <si>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</si>
  <si>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</si>
  <si>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</si>
  <si>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</si>
  <si>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</si>
  <si>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</si>
  <si>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</si>
  <si>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</si>
  <si>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</si>
  <si>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</si>
  <si>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</si>
  <si>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</si>
  <si>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</si>
  <si>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</si>
  <si>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</si>
  <si>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</si>
  <si>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</si>
  <si>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</si>
  <si>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</si>
  <si>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</si>
  <si>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</si>
  <si>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</si>
  <si>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</si>
  <si>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</si>
  <si>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</si>
  <si>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</si>
  <si>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</si>
  <si>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</si>
  <si>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</si>
  <si>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</si>
  <si>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</si>
  <si>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</si>
  <si>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</si>
  <si>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</si>
  <si>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</si>
  <si>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</si>
  <si>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</si>
  <si>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</si>
  <si>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</si>
  <si>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</si>
  <si>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</si>
  <si>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</si>
  <si>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</si>
  <si>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</si>
  <si>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</si>
  <si>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</si>
  <si>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</si>
  <si>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</si>
  <si>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</si>
  <si>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</si>
  <si>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</si>
  <si>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</si>
  <si>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</si>
  <si>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</si>
  <si>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</si>
  <si>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</si>
  <si>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</si>
  <si>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</si>
  <si>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</si>
  <si>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</si>
  <si>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</si>
  <si>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</si>
  <si>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</si>
  <si>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</si>
  <si>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</si>
  <si>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</si>
  <si>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</si>
  <si>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</si>
  <si>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</si>
  <si>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</si>
  <si>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</si>
  <si>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</si>
  <si>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</si>
  <si>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</si>
  <si>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</si>
  <si>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</si>
  <si>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</si>
  <si>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</si>
  <si>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</si>
  <si>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</si>
  <si>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</si>
  <si>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</si>
  <si>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</si>
  <si>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</si>
  <si>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</si>
  <si>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</si>
  <si>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</si>
  <si>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</si>
  <si>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</si>
  <si>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</si>
  <si>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</si>
  <si>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</si>
  <si>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</si>
  <si>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</si>
  <si>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</si>
  <si>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</si>
  <si>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</si>
  <si>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</si>
  <si>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</si>
  <si>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</si>
  <si>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</si>
  <si>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</si>
  <si>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</si>
  <si>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</si>
  <si>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</si>
  <si>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</si>
  <si>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</si>
  <si>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</si>
  <si>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</si>
  <si>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</si>
  <si>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</si>
  <si>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</si>
  <si>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</si>
  <si>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</si>
  <si>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</si>
  <si>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</si>
  <si>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</si>
  <si>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</si>
  <si>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</si>
  <si>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</si>
  <si>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</si>
  <si>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</si>
  <si>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</si>
  <si>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</si>
  <si>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</si>
  <si>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</si>
  <si>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</si>
  <si>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</si>
  <si>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</si>
  <si>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</si>
  <si>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</si>
  <si>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</si>
  <si>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</si>
  <si>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</si>
  <si>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</si>
  <si>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</si>
  <si>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</si>
  <si>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</si>
  <si>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</si>
  <si>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</si>
  <si>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</si>
  <si>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</si>
  <si>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</si>
  <si>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</si>
  <si>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</si>
  <si>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</si>
  <si>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</si>
  <si>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</si>
  <si>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</si>
  <si>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</si>
  <si>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</si>
  <si>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</si>
  <si>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</si>
  <si>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</si>
  <si>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</si>
  <si>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</si>
  <si>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</si>
  <si>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</si>
  <si>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</si>
  <si>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</si>
  <si>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</si>
  <si>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</si>
  <si>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</si>
  <si>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</si>
  <si>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</si>
  <si>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</si>
  <si>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</si>
  <si>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</si>
  <si>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</si>
  <si>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</si>
  <si>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</si>
  <si>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</si>
  <si>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</si>
  <si>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</si>
  <si>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</si>
  <si>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</si>
  <si>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</si>
  <si>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</si>
  <si>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</si>
  <si>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</si>
  <si>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</si>
  <si>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</si>
  <si>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</si>
  <si>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</si>
  <si>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</si>
  <si>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</si>
  <si>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</si>
  <si>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</si>
  <si>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</si>
  <si>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</si>
  <si>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</si>
  <si>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</si>
  <si>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</si>
  <si>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</si>
  <si>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</si>
  <si>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</si>
  <si>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</si>
  <si>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</si>
  <si>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</si>
  <si>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</si>
  <si>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</si>
  <si>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</si>
  <si>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</si>
  <si>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</si>
  <si>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</si>
  <si>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</si>
  <si>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</si>
  <si>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</si>
  <si>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</si>
  <si>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</si>
  <si>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</si>
  <si>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</si>
  <si>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</si>
  <si>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</si>
  <si>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</si>
  <si>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</si>
  <si>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</si>
  <si>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</si>
  <si>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</si>
  <si>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</si>
  <si>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</si>
  <si>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</si>
  <si>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</si>
  <si>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</si>
  <si>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</si>
  <si>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</si>
  <si>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</si>
  <si>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</si>
  <si>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</si>
  <si>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</si>
  <si>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</si>
  <si>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</si>
  <si>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</si>
  <si>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</si>
  <si>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</si>
  <si>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</si>
  <si>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</si>
  <si>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</si>
  <si>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</si>
  <si>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</si>
  <si>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</si>
  <si>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</si>
  <si>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</si>
  <si>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</si>
  <si>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</si>
  <si>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</si>
  <si>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</si>
  <si>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</si>
  <si>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</si>
  <si>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</si>
  <si>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</si>
  <si>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</si>
  <si>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</si>
  <si>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</si>
  <si>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</si>
  <si>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</si>
  <si>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</si>
  <si>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</si>
  <si>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</si>
  <si>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</si>
  <si>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</si>
  <si>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</si>
  <si>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</si>
  <si>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</si>
  <si>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</si>
  <si>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</si>
  <si>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</si>
  <si>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</si>
  <si>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</si>
  <si>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</si>
  <si>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</si>
  <si>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</si>
  <si>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</si>
  <si>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</si>
  <si>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</si>
  <si>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</si>
  <si>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</si>
  <si>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</si>
  <si>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</si>
  <si>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</si>
  <si>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</si>
  <si>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</si>
  <si>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</si>
  <si>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</si>
  <si>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</si>
  <si>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</si>
  <si>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</si>
  <si>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</si>
  <si>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</si>
  <si>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</si>
  <si>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</si>
  <si>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</si>
  <si>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</si>
  <si>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</si>
  <si>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</si>
  <si>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</si>
  <si>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</si>
  <si>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</si>
  <si>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</si>
  <si>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</si>
  <si>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</si>
  <si>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</si>
  <si>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</si>
  <si>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</si>
  <si>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</si>
  <si>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</si>
  <si>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</si>
  <si>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</si>
  <si>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</si>
  <si>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</si>
  <si>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</si>
  <si>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</si>
  <si>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</si>
  <si>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</si>
  <si>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</si>
  <si>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</si>
  <si>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</si>
  <si>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</si>
  <si>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</si>
  <si>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</si>
  <si>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</si>
  <si>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</si>
  <si>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</si>
  <si>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</si>
  <si>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</si>
  <si>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</si>
  <si>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</si>
  <si>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</si>
  <si>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</si>
  <si>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</si>
  <si>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</si>
  <si>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</si>
  <si>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</si>
  <si>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</si>
  <si>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</si>
  <si>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</si>
  <si>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</si>
  <si>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</si>
  <si>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</si>
  <si>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</si>
  <si>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</si>
  <si>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</si>
  <si>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</si>
  <si>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</si>
  <si>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</si>
  <si>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</si>
  <si>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</si>
  <si>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</si>
  <si>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</si>
  <si>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</si>
  <si>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</si>
  <si>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</si>
  <si>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</si>
  <si>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</si>
  <si>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</si>
  <si>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</si>
  <si>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</si>
  <si>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</si>
  <si>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</si>
  <si>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</si>
  <si>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</si>
  <si>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</si>
  <si>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</si>
  <si>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</si>
  <si>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</si>
  <si>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</si>
  <si>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</si>
  <si>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</si>
  <si>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</si>
  <si>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</si>
  <si>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</si>
  <si>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</si>
  <si>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</si>
  <si>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</si>
  <si>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</si>
  <si>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</si>
  <si>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</si>
  <si>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</si>
  <si>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</si>
  <si>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</si>
  <si>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</si>
  <si>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</si>
  <si>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</si>
  <si>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</si>
  <si>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</si>
  <si>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</si>
  <si>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</si>
  <si>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</si>
  <si>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</si>
  <si>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</si>
  <si>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</si>
  <si>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</si>
  <si>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</si>
  <si>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</si>
  <si>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</si>
  <si>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</si>
  <si>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</si>
  <si>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</si>
  <si>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</si>
  <si>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</si>
  <si>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</si>
  <si>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</si>
  <si>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</si>
  <si>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</si>
  <si>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</si>
  <si>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</si>
  <si>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</si>
  <si>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</si>
  <si>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</si>
  <si>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</si>
  <si>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</si>
  <si>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</si>
  <si>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</si>
  <si>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</si>
  <si>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</si>
  <si>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</si>
  <si>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</si>
  <si>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</si>
  <si>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</si>
  <si>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</si>
  <si>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</si>
  <si>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</si>
  <si>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</si>
  <si>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</si>
  <si>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</si>
  <si>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</si>
  <si>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</si>
  <si>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</si>
  <si>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</si>
  <si>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</si>
  <si>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</si>
  <si>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</si>
  <si>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</si>
  <si>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</si>
  <si>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</si>
  <si>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</si>
  <si>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</si>
  <si>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</si>
  <si>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</si>
  <si>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</si>
  <si>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</si>
  <si>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</si>
  <si>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</si>
  <si>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</si>
  <si>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</si>
  <si>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</si>
  <si>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</si>
  <si>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</si>
  <si>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</si>
  <si>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</si>
  <si>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</si>
  <si>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</si>
  <si>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</si>
  <si>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</si>
  <si>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</si>
  <si>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</si>
  <si>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</si>
  <si>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</si>
  <si>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</si>
  <si>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</si>
  <si>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</si>
  <si>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</si>
  <si>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</si>
  <si>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</si>
  <si>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</si>
  <si>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</si>
  <si>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</si>
  <si>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</si>
  <si>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</si>
  <si>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</si>
  <si>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</si>
  <si>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</si>
  <si>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</si>
  <si>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</si>
  <si>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</si>
  <si>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</si>
  <si>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</si>
  <si>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</si>
  <si>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</si>
  <si>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</si>
  <si>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</si>
  <si>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</si>
  <si>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</si>
  <si>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</si>
  <si>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</si>
  <si>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</si>
  <si>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</si>
  <si>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</si>
  <si>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</si>
  <si>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</si>
  <si>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</si>
  <si>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</si>
  <si>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</si>
  <si>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</si>
  <si>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</si>
  <si>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</si>
  <si>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</si>
  <si>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</si>
  <si>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</si>
  <si>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</si>
  <si>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</si>
  <si>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</si>
  <si>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</si>
  <si>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</si>
  <si>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</si>
  <si>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</si>
  <si>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</si>
  <si>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</si>
  <si>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</si>
  <si>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</si>
  <si>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</si>
  <si>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</si>
  <si>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</si>
  <si>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</si>
  <si>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</si>
  <si>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</si>
  <si>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</si>
  <si>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</si>
  <si>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</si>
  <si>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</si>
  <si>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</si>
  <si>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</si>
  <si>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</si>
  <si>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</si>
  <si>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</si>
  <si>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</si>
  <si>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</si>
  <si>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</si>
  <si>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</si>
  <si>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</si>
  <si>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</si>
  <si>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</si>
  <si>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</si>
  <si>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</si>
  <si>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</si>
  <si>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</si>
  <si>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</si>
  <si>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</si>
  <si>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</si>
  <si>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</si>
  <si>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</si>
  <si>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</si>
  <si>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</si>
  <si>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</si>
  <si>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</si>
  <si>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</si>
  <si>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</si>
  <si>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</si>
  <si>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</si>
  <si>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</si>
  <si>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</si>
  <si>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</si>
  <si>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</si>
  <si>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</si>
  <si>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</si>
  <si>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</si>
  <si>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</si>
  <si>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</si>
  <si>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</si>
  <si>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</si>
  <si>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</si>
  <si>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</si>
  <si>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</si>
  <si>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</si>
  <si>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</si>
  <si>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</si>
  <si>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</si>
  <si>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</si>
  <si>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</si>
  <si>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</si>
  <si>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</si>
  <si>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</si>
  <si>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</si>
  <si>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</si>
  <si>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</si>
  <si>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</si>
  <si>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</si>
  <si>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</si>
  <si>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</si>
  <si>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</si>
  <si>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</si>
  <si>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</si>
  <si>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</si>
  <si>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</si>
  <si>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</si>
  <si>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</si>
  <si>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</si>
  <si>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</si>
  <si>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</si>
  <si>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</si>
  <si>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</si>
  <si>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</si>
  <si>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</si>
  <si>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</si>
  <si>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</si>
  <si>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</si>
  <si>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</si>
  <si>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</si>
  <si>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</si>
  <si>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</si>
  <si>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</si>
  <si>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</si>
  <si>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</si>
  <si>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</si>
  <si>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</si>
  <si>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</si>
  <si>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</si>
  <si>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</si>
  <si>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</si>
  <si>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</si>
  <si>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</si>
  <si>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</si>
  <si>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</si>
  <si>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</si>
  <si>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</si>
  <si>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</si>
  <si>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</si>
  <si>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</si>
  <si>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</si>
  <si>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</si>
  <si>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</si>
  <si>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</si>
  <si>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</si>
  <si>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</si>
  <si>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</si>
  <si>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</si>
  <si>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</si>
  <si>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</si>
  <si>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</si>
  <si>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</si>
  <si>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</si>
  <si>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</si>
  <si>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</si>
  <si>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</si>
  <si>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</si>
  <si>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</si>
  <si>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</si>
  <si>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</si>
  <si>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</si>
  <si>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</si>
  <si>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</si>
  <si>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</si>
  <si>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</si>
  <si>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</si>
  <si>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</si>
  <si>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</si>
  <si>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</si>
  <si>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</si>
  <si>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</si>
  <si>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</si>
  <si>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</si>
  <si>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</si>
  <si>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</si>
  <si>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</si>
  <si>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</si>
  <si>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</si>
  <si>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</si>
  <si>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</si>
  <si>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</si>
  <si>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</si>
  <si>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</si>
  <si>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</si>
  <si>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</si>
  <si>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</si>
  <si>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</si>
  <si>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</si>
  <si>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</si>
  <si>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</si>
  <si>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</si>
  <si>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</si>
  <si>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</si>
  <si>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</si>
  <si>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</si>
  <si>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</si>
  <si>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</si>
  <si>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</si>
  <si>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</si>
  <si>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</si>
  <si>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</si>
  <si>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</si>
  <si>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</si>
  <si>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</si>
  <si>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</si>
  <si>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</si>
  <si>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</si>
  <si>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</si>
  <si>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</si>
  <si>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</si>
  <si>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</si>
  <si>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</si>
  <si>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</si>
  <si>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</si>
  <si>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</si>
  <si>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</si>
  <si>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</si>
  <si>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</si>
  <si>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</si>
  <si>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</si>
  <si>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</si>
  <si>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</si>
  <si>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</si>
  <si>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</si>
  <si>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</si>
  <si>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</si>
  <si>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</si>
  <si>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</si>
  <si>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</si>
  <si>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</si>
  <si>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</si>
  <si>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</si>
  <si>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</si>
  <si>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</si>
  <si>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</si>
  <si>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</si>
  <si>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</si>
  <si>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</si>
  <si>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</si>
  <si>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</si>
  <si>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</si>
  <si>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</si>
  <si>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</si>
  <si>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</si>
  <si>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</si>
  <si>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</si>
  <si>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</si>
  <si>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</si>
  <si>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</si>
  <si>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</si>
  <si>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</si>
  <si>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</si>
  <si>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</si>
  <si>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</si>
  <si>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</si>
  <si>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</si>
  <si>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</si>
  <si>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</si>
  <si>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</si>
  <si>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</si>
  <si>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</si>
  <si>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</si>
  <si>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</si>
  <si>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</si>
  <si>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</si>
  <si>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</si>
  <si>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</si>
  <si>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</si>
  <si>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</si>
  <si>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</si>
  <si>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</si>
  <si>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</si>
  <si>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</si>
  <si>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</si>
  <si>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</si>
  <si>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</si>
  <si>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</si>
  <si>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</si>
  <si>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</si>
  <si>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</si>
  <si>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</si>
  <si>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</si>
  <si>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</si>
  <si>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</si>
  <si>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</si>
  <si>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</si>
  <si>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</si>
  <si>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</si>
  <si>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</si>
  <si>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</si>
  <si>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</si>
  <si>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</si>
  <si>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</si>
  <si>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</si>
  <si>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</si>
  <si>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</si>
  <si>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</si>
  <si>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</si>
  <si>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</si>
  <si>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</si>
  <si>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</si>
  <si>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</si>
  <si>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</si>
  <si>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</si>
  <si>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</si>
  <si>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</si>
  <si>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</si>
  <si>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</si>
  <si>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</si>
  <si>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</si>
  <si>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</si>
  <si>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</si>
  <si>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</si>
  <si>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</si>
  <si>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</si>
  <si>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</si>
  <si>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</si>
  <si>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</si>
  <si>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</si>
  <si>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</si>
  <si>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</si>
  <si>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</si>
  <si>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</si>
  <si>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</si>
  <si>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</si>
  <si>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</si>
  <si>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</si>
  <si>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</si>
  <si>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</si>
  <si>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</si>
  <si>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</si>
  <si>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</si>
  <si>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</si>
  <si>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</si>
  <si>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</si>
  <si>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</si>
  <si>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</si>
  <si>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</si>
  <si>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</si>
  <si>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</si>
  <si>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</si>
  <si>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</si>
  <si>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</si>
  <si>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</si>
  <si>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</si>
  <si>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</si>
  <si>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</si>
  <si>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</si>
  <si>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</si>
  <si>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</si>
  <si>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</si>
  <si>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</si>
  <si>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</si>
  <si>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</si>
  <si>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</si>
  <si>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</si>
  <si>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</si>
  <si>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</si>
  <si>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</si>
  <si>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</si>
  <si>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</si>
  <si>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</si>
  <si>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</si>
  <si>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</si>
  <si>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</si>
  <si>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</si>
  <si>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</si>
  <si>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</si>
  <si>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</si>
  <si>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</si>
  <si>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</si>
  <si>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</si>
  <si>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</si>
  <si>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</si>
  <si>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</si>
  <si>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</si>
  <si>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</si>
  <si>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</si>
  <si>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</si>
  <si>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</si>
  <si>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</si>
  <si>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</si>
  <si>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</si>
  <si>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</si>
  <si>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</si>
  <si>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</si>
  <si>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</si>
  <si>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</si>
  <si>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</si>
  <si>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</si>
  <si>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</si>
  <si>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</si>
  <si>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</si>
  <si>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</si>
  <si>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</si>
  <si>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</si>
  <si>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</si>
  <si>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</si>
  <si>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</si>
  <si>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</si>
  <si>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</si>
  <si>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</si>
  <si>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</si>
  <si>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</si>
  <si>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</si>
  <si>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</si>
  <si>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</si>
  <si>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</si>
  <si>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</si>
  <si>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</si>
  <si>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</si>
  <si>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</si>
  <si>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</si>
  <si>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</si>
  <si>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</si>
  <si>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</si>
  <si>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</si>
  <si>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</si>
  <si>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</si>
  <si>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</si>
  <si>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</si>
  <si>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</si>
  <si>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</si>
  <si>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</si>
  <si>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</si>
  <si>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</si>
  <si>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</si>
  <si>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</si>
  <si>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</si>
  <si>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</si>
  <si>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</si>
  <si>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</si>
  <si>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</si>
  <si>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</si>
  <si>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</si>
  <si>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</si>
  <si>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</si>
  <si>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</si>
  <si>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</si>
  <si>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</si>
  <si>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</si>
  <si>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</si>
  <si>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</si>
  <si>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</si>
  <si>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</si>
  <si>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</si>
  <si>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</si>
  <si>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</si>
  <si>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</si>
  <si>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</si>
  <si>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</si>
  <si>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</si>
  <si>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</si>
  <si>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</si>
  <si>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</si>
  <si>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</si>
  <si>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</si>
  <si>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</si>
  <si>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</si>
  <si>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</si>
  <si>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</si>
  <si>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</si>
  <si>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</si>
  <si>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</si>
  <si>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</si>
  <si>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</si>
  <si>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</si>
  <si>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</si>
  <si>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</si>
  <si>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</si>
  <si>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</si>
  <si>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</si>
  <si>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</si>
  <si>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</si>
  <si>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</si>
  <si>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</si>
  <si>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</si>
  <si>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</si>
  <si>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</si>
  <si>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</si>
  <si>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</si>
  <si>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</si>
  <si>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</si>
  <si>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</si>
  <si>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</si>
  <si>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</si>
  <si>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</si>
  <si>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</si>
  <si>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</si>
  <si>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</si>
  <si>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</si>
  <si>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</si>
  <si>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</si>
  <si>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</si>
  <si>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</si>
  <si>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</si>
  <si>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</si>
  <si>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</si>
  <si>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</si>
  <si>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</si>
  <si>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</si>
  <si>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</si>
  <si>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</si>
  <si>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</si>
  <si>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</si>
  <si>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</si>
  <si>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</si>
  <si>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</si>
  <si>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</si>
  <si>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</si>
  <si>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</si>
  <si>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</si>
  <si>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</si>
  <si>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</si>
  <si>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</si>
  <si>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</si>
  <si>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</si>
  <si>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</si>
  <si>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</si>
  <si>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</si>
  <si>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</si>
  <si>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</si>
  <si>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</si>
  <si>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</si>
  <si>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</si>
  <si>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</si>
  <si>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</si>
  <si>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</si>
  <si>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</si>
  <si>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</si>
  <si>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</si>
  <si>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</si>
  <si>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</si>
  <si>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</si>
  <si>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</si>
  <si>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</si>
  <si>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</si>
  <si>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</si>
  <si>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</si>
  <si>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</si>
  <si>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</si>
  <si>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</si>
  <si>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</si>
  <si>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</si>
  <si>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</si>
  <si>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</si>
  <si>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</si>
  <si>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</si>
  <si>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</si>
  <si>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</si>
  <si>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</si>
  <si>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</si>
  <si>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</si>
  <si>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</si>
  <si>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</si>
  <si>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</si>
  <si>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</si>
  <si>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</si>
  <si>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</si>
  <si>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</si>
  <si>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</si>
  <si>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</si>
  <si>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</si>
  <si>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</si>
  <si>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</si>
  <si>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</si>
  <si>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</si>
  <si>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</si>
  <si>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</si>
  <si>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</si>
  <si>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</si>
  <si>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</si>
  <si>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</si>
  <si>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</si>
  <si>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</si>
  <si>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</si>
  <si>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</si>
  <si>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</si>
  <si>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</si>
  <si>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</si>
  <si>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</si>
  <si>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</si>
  <si>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</si>
  <si>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</si>
  <si>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</si>
  <si>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</si>
  <si>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</si>
  <si>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</si>
  <si>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</si>
  <si>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</si>
  <si>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</si>
  <si>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</si>
  <si>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</si>
  <si>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</si>
  <si>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</si>
  <si>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</si>
  <si>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</si>
  <si>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</si>
  <si>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</si>
  <si>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</si>
  <si>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</si>
  <si>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</si>
  <si>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</si>
  <si>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</si>
  <si>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</si>
  <si>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</si>
  <si>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</si>
  <si>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</si>
  <si>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</si>
  <si>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</si>
  <si>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</si>
  <si>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</si>
  <si>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</si>
  <si>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</si>
  <si>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</si>
  <si>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</si>
  <si>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</si>
  <si>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</si>
  <si>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</si>
  <si>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</si>
  <si>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</si>
  <si>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</si>
  <si>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</si>
  <si>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</si>
  <si>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</si>
  <si>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</si>
  <si>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</si>
  <si>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</si>
  <si>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</si>
  <si>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</si>
  <si>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</si>
  <si>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</si>
  <si>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</si>
  <si>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</si>
  <si>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</si>
  <si>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</si>
  <si>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</si>
  <si>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</si>
  <si>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</si>
  <si>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</si>
  <si>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</si>
  <si>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</si>
  <si>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</si>
  <si>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</si>
  <si>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</si>
  <si>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</si>
  <si>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</si>
  <si>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</si>
  <si>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</si>
  <si>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</si>
  <si>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</si>
  <si>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</si>
  <si>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</si>
  <si>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</si>
  <si>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</si>
  <si>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</si>
  <si>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</si>
  <si>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</si>
  <si>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</si>
  <si>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</si>
  <si>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</si>
  <si>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</si>
  <si>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</si>
  <si>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</si>
  <si>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</si>
  <si>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</si>
  <si>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</si>
  <si>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</si>
  <si>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</si>
  <si>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</si>
  <si>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</si>
  <si>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</si>
  <si>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</si>
  <si>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</si>
  <si>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</si>
  <si>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</si>
  <si>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</si>
  <si>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</si>
  <si>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</si>
  <si>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</si>
  <si>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</si>
  <si>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</si>
  <si>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</si>
  <si>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</si>
  <si>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</si>
  <si>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</si>
  <si>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</si>
  <si>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</si>
  <si>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</si>
  <si>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</si>
  <si>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</si>
  <si>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</si>
  <si>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</si>
  <si>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</si>
  <si>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</si>
  <si>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</si>
  <si>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</si>
  <si>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</si>
  <si>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</si>
  <si>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</si>
  <si>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</si>
  <si>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</si>
  <si>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</si>
  <si>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</si>
  <si>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</si>
  <si>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</si>
  <si>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</si>
  <si>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</si>
  <si>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</si>
  <si>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</si>
  <si>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</si>
  <si>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</si>
  <si>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</si>
  <si>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</si>
  <si>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</si>
  <si>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</si>
  <si>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</si>
  <si>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</si>
  <si>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</si>
  <si>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</si>
  <si>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</si>
  <si>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</si>
  <si>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</si>
  <si>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</si>
  <si>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</si>
  <si>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</si>
  <si>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</si>
  <si>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</si>
  <si>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</si>
  <si>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</si>
  <si>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</si>
  <si>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</si>
  <si>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</si>
  <si>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</si>
  <si>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</si>
  <si>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</si>
  <si>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</si>
  <si>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</si>
  <si>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</si>
  <si>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</si>
  <si>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</si>
  <si>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</si>
  <si>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</si>
  <si>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</si>
  <si>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</si>
  <si>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</si>
  <si>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</si>
  <si>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</si>
  <si>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</si>
  <si>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</si>
  <si>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</si>
  <si>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</si>
  <si>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</si>
  <si>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</si>
  <si>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</si>
  <si>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</si>
  <si>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</si>
  <si>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</si>
  <si>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</si>
  <si>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</si>
  <si>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</si>
  <si>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</si>
  <si>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</si>
  <si>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</si>
  <si>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</si>
  <si>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</si>
  <si>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</si>
  <si>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</si>
  <si>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</si>
  <si>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</si>
  <si>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</si>
  <si>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</si>
  <si>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</si>
  <si>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</si>
  <si>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</si>
  <si>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</si>
  <si>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</si>
  <si>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</si>
  <si>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</si>
  <si>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</si>
  <si>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</si>
  <si>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</si>
  <si>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</si>
  <si>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</si>
  <si>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</si>
  <si>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</si>
  <si>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</si>
  <si>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</si>
  <si>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</si>
  <si>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</si>
  <si>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</si>
  <si>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</si>
  <si>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</si>
  <si>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</si>
  <si>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</si>
  <si>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</si>
  <si>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</si>
  <si>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</si>
  <si>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</si>
  <si>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</si>
  <si>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</si>
  <si>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</si>
  <si>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</si>
  <si>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</si>
  <si>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</si>
  <si>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</si>
  <si>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</si>
  <si>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</si>
  <si>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</si>
  <si>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</si>
  <si>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</si>
  <si>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</si>
  <si>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</si>
  <si>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</si>
  <si>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</si>
  <si>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</si>
  <si>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</si>
  <si>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</si>
  <si>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</si>
  <si>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</si>
  <si>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</si>
  <si>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</si>
  <si>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</si>
  <si>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</si>
  <si>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</si>
  <si>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</si>
  <si>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</si>
  <si>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</si>
  <si>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</si>
  <si>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</si>
  <si>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</si>
  <si>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</si>
  <si>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</si>
  <si>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</si>
  <si>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</si>
  <si>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</si>
  <si>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</si>
  <si>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</si>
  <si>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</si>
  <si>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</si>
  <si>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</si>
  <si>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</si>
  <si>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</si>
  <si>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</si>
  <si>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</si>
  <si>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</si>
  <si>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</si>
  <si>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</si>
  <si>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</si>
  <si>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</si>
  <si>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</si>
  <si>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</si>
  <si>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</si>
  <si>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</si>
  <si>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</si>
  <si>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</si>
  <si>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</si>
  <si>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</si>
  <si>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</si>
  <si>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</si>
  <si>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</si>
  <si>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</si>
  <si>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</si>
  <si>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</si>
  <si>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</si>
  <si>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</si>
  <si>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</si>
  <si>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</si>
  <si>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</si>
  <si>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</si>
  <si>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</si>
  <si>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</si>
  <si>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</si>
  <si>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</si>
  <si>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</si>
  <si>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</si>
  <si>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</si>
  <si>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</si>
  <si>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</si>
  <si>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</si>
  <si>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</si>
  <si>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</si>
  <si>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</si>
  <si>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</si>
  <si>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</si>
  <si>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</si>
  <si>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</si>
  <si>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</si>
  <si>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</si>
  <si>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</si>
  <si>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</si>
  <si>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</si>
  <si>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</si>
  <si>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</si>
  <si>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</si>
  <si>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</si>
  <si>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</si>
  <si>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</si>
  <si>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</si>
  <si>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</si>
  <si>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</si>
  <si>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</si>
  <si>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</si>
  <si>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</si>
  <si>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</si>
  <si>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</si>
  <si>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</si>
  <si>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</si>
  <si>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</si>
  <si>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</si>
  <si>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</si>
  <si>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</si>
  <si>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</si>
  <si>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</si>
  <si>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</si>
  <si>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</si>
  <si>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</si>
  <si>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</si>
  <si>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</si>
  <si>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</si>
  <si>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</si>
  <si>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</si>
  <si>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</si>
  <si>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</si>
  <si>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</si>
  <si>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</si>
  <si>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</si>
  <si>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</si>
  <si>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</si>
  <si>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</si>
  <si>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</si>
  <si>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</si>
  <si>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</si>
  <si>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</si>
  <si>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</si>
  <si>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</si>
  <si>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</si>
  <si>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</si>
  <si>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</si>
  <si>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</si>
  <si>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</si>
  <si>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</si>
  <si>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</si>
  <si>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</si>
  <si>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</si>
  <si>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</si>
  <si>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</si>
  <si>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</si>
  <si>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</si>
  <si>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</si>
  <si>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</si>
  <si>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</si>
  <si>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</si>
  <si>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</si>
  <si>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</si>
  <si>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</si>
  <si>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</si>
  <si>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</si>
  <si>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</si>
  <si>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</si>
  <si>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</si>
  <si>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</si>
  <si>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</si>
  <si>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</si>
  <si>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</si>
  <si>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</si>
  <si>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</si>
  <si>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</si>
  <si>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</si>
  <si>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</si>
  <si>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</si>
  <si>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</si>
  <si>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</si>
  <si>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</si>
  <si>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</si>
  <si>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</si>
  <si>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</si>
  <si>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</si>
  <si>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</si>
  <si>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</si>
  <si>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</si>
  <si>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</si>
  <si>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</si>
  <si>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</si>
  <si>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</si>
  <si>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</si>
  <si>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</si>
  <si>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</si>
  <si>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</si>
  <si>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</si>
  <si>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</si>
  <si>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</si>
  <si>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</si>
  <si>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</si>
  <si>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</si>
  <si>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</si>
  <si>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</si>
  <si>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</si>
  <si>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</si>
  <si>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</si>
  <si>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</si>
  <si>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</si>
  <si>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</si>
  <si>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</si>
  <si>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</si>
  <si>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</si>
  <si>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</si>
  <si>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</si>
  <si>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</si>
  <si>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</si>
  <si>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</si>
  <si>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</si>
  <si>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</si>
  <si>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</si>
  <si>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</si>
  <si>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</si>
  <si>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</si>
  <si>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</si>
  <si>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</si>
  <si>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</si>
  <si>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</si>
  <si>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</si>
  <si>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</si>
  <si>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</si>
  <si>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</si>
  <si>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</si>
  <si>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</si>
  <si>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</si>
  <si>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</si>
  <si>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</si>
  <si>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</si>
  <si>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</si>
  <si>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</si>
  <si>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</si>
  <si>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</si>
  <si>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</si>
  <si>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</si>
  <si>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</si>
  <si>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</si>
  <si>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</si>
  <si>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</si>
  <si>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</si>
  <si>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</si>
  <si>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</si>
  <si>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</si>
  <si>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</si>
  <si>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</si>
  <si>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</si>
  <si>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</si>
  <si>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</si>
  <si>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</si>
  <si>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</si>
  <si>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</si>
  <si>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</si>
  <si>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</si>
  <si>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</si>
  <si>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</si>
  <si>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</si>
  <si>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</si>
  <si>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</si>
  <si>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</si>
  <si>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</si>
  <si>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</si>
  <si>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</si>
  <si>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</si>
  <si>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</si>
  <si>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</si>
  <si>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</si>
  <si>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</si>
  <si>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</si>
  <si>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</si>
  <si>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</si>
  <si>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</si>
  <si>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</si>
  <si>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</si>
  <si>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</si>
  <si>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</si>
  <si>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</si>
  <si>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</si>
  <si>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</si>
  <si>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</si>
  <si>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</si>
  <si>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</si>
  <si>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</si>
  <si>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</si>
  <si>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</si>
  <si>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</si>
  <si>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</si>
  <si>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</si>
  <si>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</si>
  <si>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</si>
  <si>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</si>
  <si>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</si>
  <si>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</si>
  <si>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</si>
  <si>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</si>
  <si>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</si>
  <si>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</si>
  <si>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</si>
  <si>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</si>
  <si>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</si>
  <si>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</si>
  <si>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</si>
  <si>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</si>
  <si>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</si>
  <si>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</si>
  <si>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</si>
  <si>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</si>
  <si>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</si>
  <si>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</si>
  <si>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</si>
  <si>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</si>
  <si>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</si>
  <si>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</si>
  <si>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</si>
  <si>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</si>
  <si>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</si>
  <si>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</si>
  <si>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</si>
  <si>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</si>
  <si>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</si>
  <si>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</si>
  <si>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</si>
  <si>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</si>
  <si>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</si>
  <si>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</si>
  <si>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</si>
  <si>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</si>
  <si>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</si>
  <si>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</si>
  <si>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</si>
  <si>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</si>
  <si>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</si>
  <si>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</si>
  <si>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</si>
  <si>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</si>
  <si>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</si>
  <si>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</si>
  <si>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</si>
  <si>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</si>
  <si>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</si>
  <si>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</si>
  <si>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</si>
  <si>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</si>
  <si>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</si>
  <si>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</si>
  <si>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</si>
  <si>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</si>
  <si>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</si>
  <si>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</si>
  <si>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</si>
  <si>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</si>
  <si>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</si>
  <si>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</si>
  <si>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</si>
  <si>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</si>
  <si>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</si>
  <si>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</si>
  <si>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</si>
  <si>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</si>
  <si>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</si>
  <si>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</si>
  <si>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</si>
  <si>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</si>
  <si>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</si>
  <si>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</si>
  <si>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</si>
  <si>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</si>
  <si>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</si>
  <si>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</si>
  <si>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</si>
  <si>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</si>
  <si>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</si>
  <si>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</si>
  <si>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</si>
  <si>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</si>
  <si>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</si>
  <si>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</si>
  <si>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</si>
  <si>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</si>
  <si>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</si>
  <si>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</si>
  <si>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</si>
  <si>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</si>
  <si>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</si>
  <si>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</si>
  <si>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</si>
  <si>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</si>
  <si>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</si>
  <si>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</si>
  <si>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</si>
  <si>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</si>
  <si>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</si>
  <si>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</si>
  <si>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</si>
  <si>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</si>
  <si>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</si>
  <si>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</si>
  <si>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</si>
  <si>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</si>
  <si>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</si>
  <si>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</si>
  <si>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</si>
  <si>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</si>
  <si>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</si>
  <si>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</si>
  <si>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</si>
  <si>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</si>
  <si>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</si>
  <si>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</si>
  <si>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</si>
  <si>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</si>
  <si>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</si>
  <si>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</si>
  <si>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</si>
  <si>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</si>
  <si>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</si>
  <si>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</si>
  <si>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</si>
  <si>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</si>
  <si>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</si>
  <si>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</si>
  <si>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</si>
  <si>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</si>
  <si>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</si>
  <si>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</si>
  <si>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</si>
  <si>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</si>
  <si>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</si>
  <si>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</si>
  <si>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</si>
  <si>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</si>
  <si>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</si>
  <si>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</si>
  <si>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</si>
  <si>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</si>
  <si>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</si>
  <si>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</si>
  <si>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</si>
  <si>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</si>
  <si>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</si>
  <si>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</si>
  <si>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</si>
  <si>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</si>
  <si>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</si>
  <si>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</si>
  <si>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</si>
  <si>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</si>
  <si>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</si>
  <si>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</si>
  <si>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</si>
  <si>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</si>
  <si>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</si>
  <si>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</si>
  <si>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</si>
  <si>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</si>
  <si>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</si>
  <si>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</si>
  <si>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</si>
  <si>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</si>
  <si>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</si>
  <si>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</si>
  <si>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</si>
  <si>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</si>
  <si>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</si>
  <si>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</si>
  <si>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</si>
  <si>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</si>
  <si>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</si>
  <si>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</si>
  <si>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</si>
  <si>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</si>
  <si>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</si>
  <si>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</si>
  <si>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</si>
  <si>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</si>
  <si>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</si>
  <si>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</si>
  <si>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</si>
  <si>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</si>
  <si>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</si>
  <si>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</si>
  <si>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</si>
  <si>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</si>
  <si>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</si>
  <si>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</si>
  <si>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</si>
  <si>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</si>
  <si>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</si>
  <si>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</si>
  <si>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</si>
  <si>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</si>
  <si>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</si>
  <si>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</si>
  <si>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</si>
  <si>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</si>
  <si>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</si>
  <si>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</si>
  <si>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</si>
  <si>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</si>
  <si>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</si>
  <si>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</si>
  <si>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</si>
  <si>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</si>
  <si>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</si>
  <si>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</si>
  <si>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</si>
  <si>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</si>
  <si>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</si>
  <si>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</si>
  <si>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</si>
  <si>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</si>
  <si>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</si>
  <si>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</si>
  <si>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</si>
  <si>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</si>
  <si>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</si>
  <si>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</si>
  <si>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</si>
  <si>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</si>
  <si>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</si>
  <si>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</si>
  <si>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</si>
  <si>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</si>
  <si>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</si>
  <si>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</si>
  <si>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</si>
  <si>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</si>
  <si>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</si>
  <si>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</si>
  <si>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</si>
  <si>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</si>
  <si>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</si>
  <si>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</si>
  <si>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</si>
  <si>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</si>
  <si>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</si>
  <si>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</si>
  <si>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</si>
  <si>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</si>
  <si>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</si>
  <si>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</si>
  <si>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</si>
  <si>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</si>
  <si>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</si>
  <si>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</si>
  <si>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</si>
  <si>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</si>
  <si>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</si>
  <si>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</si>
  <si>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</si>
  <si>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</si>
  <si>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</si>
  <si>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</si>
  <si>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</si>
  <si>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</si>
  <si>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</si>
  <si>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</si>
  <si>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</si>
  <si>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</si>
  <si>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</si>
  <si>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</si>
  <si>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</si>
  <si>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</si>
  <si>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</si>
  <si>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</si>
  <si>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</si>
  <si>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</si>
  <si>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</si>
  <si>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</si>
  <si>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</si>
  <si>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</si>
  <si>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</si>
  <si>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</si>
  <si>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</si>
  <si>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</si>
  <si>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</si>
  <si>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</si>
  <si>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</si>
  <si>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</si>
  <si>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</si>
  <si>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</si>
  <si>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</si>
  <si>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</si>
  <si>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</si>
  <si>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</si>
  <si>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</si>
  <si>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</si>
  <si>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</si>
  <si>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</si>
  <si>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</si>
  <si>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</si>
  <si>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</si>
  <si>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</si>
  <si>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</si>
  <si>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</si>
  <si>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</si>
  <si>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</si>
  <si>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</si>
  <si>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</si>
  <si>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</si>
  <si>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</si>
  <si>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</si>
  <si>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</si>
  <si>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</si>
  <si>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</si>
  <si>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</si>
  <si>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</si>
  <si>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</si>
  <si>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</si>
  <si>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</si>
  <si>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</si>
  <si>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</si>
  <si>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</si>
  <si>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</si>
  <si>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</si>
  <si>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</si>
  <si>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</si>
  <si>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</si>
  <si>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</si>
  <si>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</si>
  <si>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</si>
  <si>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</si>
  <si>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</si>
  <si>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</si>
  <si>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</si>
  <si>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</si>
  <si>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</si>
  <si>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</si>
  <si>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</si>
  <si>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</si>
  <si>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</si>
  <si>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</si>
  <si>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</si>
  <si>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</si>
  <si>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</si>
  <si>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</si>
  <si>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</si>
  <si>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</si>
  <si>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</si>
  <si>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</si>
  <si>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</si>
  <si>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</si>
  <si>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</si>
  <si>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</si>
  <si>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</si>
  <si>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</si>
  <si>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</si>
  <si>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</si>
  <si>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</si>
  <si>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</si>
  <si>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</si>
  <si>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</si>
  <si>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</si>
  <si>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</si>
  <si>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</si>
  <si>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</si>
  <si>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</si>
  <si>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</si>
  <si>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</si>
  <si>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</si>
  <si>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</si>
  <si>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</si>
  <si>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</si>
  <si>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</si>
  <si>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</si>
  <si>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</si>
  <si>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</si>
  <si>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</si>
  <si>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</si>
  <si>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</si>
  <si>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</si>
  <si>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</si>
  <si>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</si>
  <si>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</si>
  <si>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</si>
  <si>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</si>
  <si>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</si>
  <si>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</si>
  <si>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</si>
  <si>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</si>
  <si>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</si>
  <si>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</si>
  <si>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</si>
  <si>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</si>
  <si>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</si>
  <si>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</si>
  <si>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</si>
  <si>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</si>
  <si>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</si>
  <si>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</si>
  <si>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</si>
  <si>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</si>
  <si>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</si>
  <si>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</si>
  <si>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</si>
  <si>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</si>
  <si>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</si>
  <si>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</si>
  <si>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</si>
  <si>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</si>
  <si>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</si>
  <si>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</si>
  <si>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</si>
  <si>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</si>
  <si>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</si>
  <si>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</si>
  <si>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</si>
  <si>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</si>
  <si>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</si>
  <si>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</si>
  <si>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</si>
  <si>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</si>
  <si>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</si>
  <si>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</si>
  <si>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</si>
  <si>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</si>
  <si>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</si>
  <si>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</si>
  <si>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</si>
  <si>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</si>
  <si>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</si>
  <si>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</si>
  <si>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</si>
  <si>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</si>
  <si>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</si>
  <si>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</si>
  <si>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</si>
  <si>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</si>
  <si>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</si>
  <si>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</si>
  <si>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</si>
  <si>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</si>
  <si>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</si>
  <si>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</si>
  <si>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</si>
  <si>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</si>
  <si>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</si>
  <si>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</si>
  <si>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</si>
  <si>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</si>
  <si>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</si>
  <si>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</si>
  <si>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</si>
  <si>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</si>
  <si>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</si>
  <si>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</si>
  <si>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</si>
  <si>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</si>
  <si>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</si>
  <si>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</si>
  <si>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</si>
  <si>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</si>
  <si>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</si>
  <si>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</si>
  <si>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</si>
  <si>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</si>
  <si>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</si>
  <si>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</si>
  <si>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</si>
  <si>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</si>
  <si>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</si>
  <si>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</si>
  <si>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</si>
  <si>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</si>
  <si>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</si>
  <si>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</si>
  <si>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</si>
  <si>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</si>
  <si>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</si>
  <si>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</si>
  <si>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</si>
  <si>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</si>
  <si>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</si>
  <si>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</si>
  <si>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</si>
  <si>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</si>
  <si>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</si>
  <si>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</si>
  <si>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</si>
  <si>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</si>
  <si>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</si>
  <si>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</si>
  <si>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</si>
  <si>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</si>
  <si>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</si>
  <si>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</si>
  <si>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</si>
  <si>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</si>
  <si>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</si>
  <si>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</si>
  <si>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</si>
  <si>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</si>
  <si>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</si>
  <si>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</si>
  <si>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</si>
  <si>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</si>
  <si>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</si>
  <si>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</si>
  <si>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</si>
  <si>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</si>
  <si>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</si>
  <si>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</si>
  <si>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</si>
  <si>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</si>
  <si>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</si>
  <si>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</si>
  <si>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</si>
  <si>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</si>
  <si>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</si>
  <si>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</si>
  <si>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</si>
  <si>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</si>
  <si>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</si>
  <si>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</si>
  <si>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</si>
  <si>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</si>
  <si>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</si>
  <si>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</si>
  <si>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</si>
  <si>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</si>
  <si>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</si>
  <si>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</si>
  <si>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</si>
  <si>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</si>
  <si>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</si>
  <si>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</si>
  <si>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</si>
  <si>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</si>
  <si>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</si>
  <si>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</si>
  <si>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</si>
  <si>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</si>
  <si>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</si>
  <si>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</si>
  <si>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</si>
  <si>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</si>
  <si>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</si>
  <si>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</si>
  <si>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</si>
  <si>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</si>
  <si>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</si>
  <si>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</si>
  <si>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</si>
  <si>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</si>
  <si>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</si>
  <si>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</si>
  <si>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</si>
  <si>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</si>
  <si>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</si>
  <si>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</si>
  <si>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</si>
  <si>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</si>
  <si>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</si>
  <si>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</si>
  <si>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</si>
  <si>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</si>
  <si>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</si>
  <si>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</si>
  <si>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</si>
  <si>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</si>
  <si>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</si>
  <si>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</si>
  <si>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</si>
  <si>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</si>
  <si>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</si>
  <si>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</si>
  <si>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</si>
  <si>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</si>
  <si>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</si>
  <si>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</si>
  <si>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</si>
  <si>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</si>
  <si>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</si>
  <si>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</si>
  <si>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</si>
  <si>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</si>
  <si>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</si>
  <si>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</si>
  <si>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</si>
  <si>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</si>
  <si>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</si>
  <si>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</si>
  <si>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</si>
  <si>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</si>
  <si>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</si>
  <si>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</si>
  <si>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</si>
  <si>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</si>
  <si>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</si>
  <si>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</si>
  <si>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</si>
  <si>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</si>
  <si>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</si>
  <si>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</si>
  <si>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</si>
  <si>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</si>
  <si>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</si>
  <si>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</si>
  <si>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</si>
  <si>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</si>
  <si>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</si>
  <si>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</si>
  <si>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</si>
  <si>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</si>
  <si>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</si>
  <si>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</si>
  <si>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</si>
  <si>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</si>
  <si>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</si>
  <si>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</si>
  <si>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</si>
  <si>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</si>
  <si>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</si>
  <si>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</si>
  <si>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</si>
  <si>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</si>
  <si>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</si>
  <si>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</si>
  <si>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</si>
  <si>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</si>
  <si>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</si>
  <si>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</si>
  <si>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</si>
  <si>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</si>
  <si>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</si>
  <si>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</si>
  <si>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</si>
  <si>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</si>
  <si>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</si>
  <si>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</si>
  <si>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</si>
  <si>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</si>
  <si>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</si>
  <si>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</si>
  <si>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</si>
  <si>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</si>
  <si>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</si>
  <si>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</si>
  <si>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</si>
  <si>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</si>
  <si>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</si>
  <si>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</si>
  <si>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</si>
  <si>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</si>
  <si>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</si>
  <si>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</si>
  <si>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</si>
  <si>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</si>
  <si>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</si>
  <si>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</si>
  <si>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</si>
  <si>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</si>
  <si>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</si>
  <si>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</si>
  <si>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</si>
  <si>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</si>
  <si>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</si>
  <si>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</si>
  <si>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</si>
  <si>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</si>
  <si>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</si>
  <si>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</si>
  <si>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</si>
  <si>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</si>
  <si>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</si>
  <si>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</si>
  <si>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</si>
  <si>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</si>
  <si>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</si>
  <si>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</si>
  <si>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</si>
  <si>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</si>
  <si>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</si>
  <si>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</si>
  <si>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</si>
  <si>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</si>
  <si>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</si>
  <si>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</si>
  <si>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</si>
  <si>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</si>
  <si>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</si>
  <si>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</si>
  <si>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</si>
  <si>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</si>
  <si>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</si>
  <si>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</si>
  <si>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</si>
  <si>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</si>
  <si>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</si>
  <si>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</si>
  <si>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</si>
  <si>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</si>
  <si>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</si>
  <si>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</si>
  <si>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</si>
  <si>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</si>
  <si>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</si>
  <si>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</si>
  <si>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</si>
  <si>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</si>
  <si>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</si>
  <si>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</si>
  <si>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</si>
  <si>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</si>
  <si>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</si>
  <si>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</si>
  <si>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</si>
  <si>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</si>
  <si>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</si>
  <si>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</si>
  <si>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</si>
  <si>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</si>
  <si>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</si>
  <si>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</si>
  <si>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</si>
  <si>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</si>
  <si>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</si>
  <si>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</si>
  <si>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</si>
  <si>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</si>
  <si>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</si>
  <si>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</si>
  <si>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</si>
  <si>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</si>
  <si>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</si>
  <si>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</si>
  <si>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</si>
  <si>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</si>
  <si>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</si>
  <si>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</si>
  <si>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</si>
  <si>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</si>
  <si>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</si>
  <si>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</si>
  <si>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</si>
  <si>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</si>
  <si>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</si>
  <si>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</si>
  <si>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</si>
  <si>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</si>
  <si>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</si>
  <si>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</si>
  <si>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</si>
  <si>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</si>
  <si>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</si>
  <si>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</si>
  <si>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</si>
  <si>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</si>
  <si>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</si>
  <si>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</si>
  <si>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</si>
  <si>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</si>
  <si>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</si>
  <si>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</si>
  <si>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</si>
  <si>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</si>
  <si>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</si>
  <si>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</si>
  <si>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</si>
  <si>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</si>
  <si>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</si>
  <si>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</si>
  <si>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</si>
  <si>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</si>
  <si>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</si>
  <si>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</si>
  <si>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</si>
  <si>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</si>
  <si>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</si>
  <si>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</si>
  <si>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</si>
  <si>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</si>
  <si>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</si>
  <si>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</si>
  <si>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</si>
  <si>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</si>
  <si>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</si>
  <si>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</si>
  <si>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</si>
  <si>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</si>
  <si>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</si>
  <si>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</si>
  <si>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</si>
  <si>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</si>
  <si>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</si>
  <si>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</si>
  <si>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</si>
  <si>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</si>
  <si>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</si>
  <si>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</si>
  <si>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</si>
  <si>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</si>
  <si>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</si>
  <si>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</si>
  <si>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</si>
  <si>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</si>
  <si>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</si>
  <si>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</si>
  <si>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</si>
  <si>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</si>
  <si>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</si>
  <si>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</si>
  <si>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</si>
  <si>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</si>
  <si>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</si>
  <si>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</si>
  <si>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</si>
  <si>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</si>
  <si>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</si>
  <si>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</si>
  <si>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</si>
  <si>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</si>
  <si>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</si>
  <si>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</si>
  <si>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</si>
  <si>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</si>
  <si>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</si>
  <si>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</si>
  <si>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</si>
  <si>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</si>
  <si>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</si>
  <si>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</si>
  <si>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</si>
  <si>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</si>
  <si>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</si>
  <si>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</si>
  <si>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</si>
  <si>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</si>
  <si>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</si>
  <si>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</si>
  <si>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</si>
  <si>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</si>
  <si>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</si>
  <si>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</si>
  <si>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</si>
  <si>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</si>
  <si>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</si>
  <si>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</si>
  <si>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</si>
  <si>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</si>
  <si>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</si>
  <si>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</si>
  <si>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</si>
  <si>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</si>
  <si>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</si>
  <si>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</si>
  <si>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</si>
  <si>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</si>
  <si>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</si>
  <si>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</si>
  <si>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</si>
  <si>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</si>
  <si>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</si>
  <si>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</si>
  <si>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</si>
  <si>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</si>
  <si>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</si>
  <si>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</si>
  <si>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</si>
  <si>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</si>
  <si>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</si>
  <si>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</si>
  <si>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</si>
  <si>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</si>
  <si>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</si>
  <si>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</si>
  <si>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</si>
  <si>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</si>
  <si>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</si>
  <si>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</si>
  <si>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</si>
  <si>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</si>
  <si>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</si>
  <si>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</si>
  <si>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</si>
  <si>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</si>
  <si>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</si>
  <si>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</si>
  <si>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</si>
  <si>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</si>
  <si>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</si>
  <si>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</si>
  <si>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</si>
  <si>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</si>
  <si>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</si>
  <si>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</si>
  <si>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</si>
  <si>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</si>
  <si>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</si>
  <si>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</si>
  <si>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</si>
  <si>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</si>
  <si>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</si>
  <si>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</si>
  <si>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</si>
  <si>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</si>
  <si>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</si>
  <si>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</si>
  <si>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</si>
  <si>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</si>
  <si>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</si>
  <si>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</si>
  <si>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</si>
  <si>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</si>
  <si>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</si>
  <si>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</si>
  <si>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</si>
  <si>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</si>
  <si>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</si>
  <si>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</si>
  <si>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</si>
  <si>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</si>
  <si>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</si>
  <si>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</si>
  <si>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</si>
  <si>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</si>
  <si>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</si>
  <si>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</si>
  <si>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</si>
  <si>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</si>
  <si>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</si>
  <si>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</si>
  <si>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</si>
  <si>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</si>
  <si>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</si>
  <si>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</si>
  <si>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</si>
  <si>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</si>
  <si>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</si>
  <si>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</si>
  <si>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</si>
  <si>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</si>
  <si>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</si>
  <si>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</si>
  <si>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</si>
  <si>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</si>
  <si>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</si>
  <si>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</si>
  <si>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</si>
  <si>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</si>
  <si>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</si>
  <si>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</si>
  <si>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</si>
  <si>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</si>
  <si>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</si>
  <si>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</si>
  <si>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</si>
  <si>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</si>
  <si>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</si>
  <si>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</si>
  <si>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</si>
  <si>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</si>
  <si>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</si>
  <si>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</si>
  <si>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</si>
  <si>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</si>
  <si>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</si>
  <si>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</si>
  <si>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</si>
  <si>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</si>
  <si>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</si>
  <si>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</si>
  <si>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</si>
  <si>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</si>
  <si>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</si>
  <si>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</si>
  <si>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</si>
  <si>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</si>
  <si>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</si>
  <si>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</si>
  <si>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</si>
  <si>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</si>
  <si>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</si>
  <si>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</si>
  <si>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</si>
  <si>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</si>
  <si>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</si>
  <si>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</si>
  <si>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</si>
  <si>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</si>
  <si>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</si>
  <si>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</si>
  <si>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</si>
  <si>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</si>
  <si>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</si>
  <si>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</si>
  <si>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</si>
  <si>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</si>
  <si>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</si>
  <si>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</si>
  <si>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</si>
  <si>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</si>
  <si>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</si>
  <si>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</si>
  <si>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</si>
  <si>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</si>
  <si>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</si>
  <si>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</si>
  <si>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</si>
  <si>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</si>
  <si>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</si>
  <si>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</si>
  <si>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</si>
  <si>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</si>
  <si>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</si>
  <si>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</si>
  <si>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</si>
  <si>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</si>
  <si>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</si>
  <si>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</si>
  <si>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</si>
  <si>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</si>
  <si>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</si>
  <si>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</si>
  <si>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</si>
  <si>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</si>
  <si>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</si>
  <si>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</si>
  <si>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</si>
  <si>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</si>
  <si>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</si>
  <si>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</si>
  <si>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</si>
  <si>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</si>
  <si>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</si>
  <si>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</si>
  <si>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</si>
  <si>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</si>
  <si>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</si>
  <si>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</si>
  <si>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</si>
  <si>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</si>
  <si>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</si>
  <si>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</si>
  <si>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</si>
  <si>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</si>
  <si>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</si>
  <si>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</si>
  <si>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</si>
  <si>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</si>
  <si>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</si>
  <si>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</si>
  <si>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</si>
  <si>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</si>
  <si>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</si>
  <si>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</si>
  <si>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</si>
  <si>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</si>
  <si>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</si>
  <si>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</si>
  <si>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</si>
  <si>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</si>
  <si>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</si>
  <si>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</si>
  <si>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</si>
  <si>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</si>
  <si>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</si>
  <si>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</si>
  <si>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</si>
  <si>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</si>
  <si>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</si>
  <si>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</si>
  <si>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</si>
  <si>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</si>
  <si>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</si>
  <si>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</si>
  <si>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</si>
  <si>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</si>
  <si>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</si>
  <si>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</si>
  <si>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</si>
  <si>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</si>
  <si>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</si>
  <si>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</si>
  <si>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</si>
  <si>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</si>
  <si>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</si>
  <si>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</si>
  <si>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</si>
  <si>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</si>
  <si>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</si>
  <si>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</si>
  <si>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</si>
  <si>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</si>
  <si>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</si>
  <si>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</si>
  <si>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</si>
  <si>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</si>
  <si>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</si>
  <si>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</si>
  <si>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</si>
  <si>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</si>
  <si>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</si>
  <si>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</si>
  <si>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</si>
  <si>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</si>
  <si>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</si>
  <si>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</si>
  <si>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</si>
  <si>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</si>
  <si>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</si>
  <si>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</si>
  <si>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</si>
  <si>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</si>
  <si>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</si>
  <si>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</si>
  <si>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</si>
  <si>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</si>
  <si>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</si>
  <si>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</si>
  <si>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</si>
  <si>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</si>
  <si>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</si>
  <si>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</si>
  <si>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</si>
  <si>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</si>
  <si>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</si>
  <si>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</si>
  <si>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</si>
  <si>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</si>
  <si>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</si>
  <si>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</si>
  <si>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</si>
  <si>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</si>
  <si>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</si>
  <si>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</si>
  <si>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</si>
  <si>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</si>
  <si>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</si>
  <si>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</si>
  <si>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</si>
  <si>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</si>
  <si>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</si>
  <si>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</si>
  <si>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</si>
  <si>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</si>
  <si>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</si>
  <si>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</si>
  <si>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</si>
  <si>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</si>
  <si>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</si>
  <si>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</si>
  <si>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</si>
  <si>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</si>
  <si>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</si>
  <si>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</si>
  <si>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</si>
  <si>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</si>
  <si>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</si>
  <si>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</si>
  <si>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</si>
  <si>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</si>
  <si>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</si>
  <si>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</si>
  <si>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</si>
  <si>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</si>
  <si>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</si>
  <si>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</si>
  <si>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</si>
  <si>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</si>
  <si>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</si>
  <si>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</si>
  <si>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</si>
  <si>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</si>
  <si>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</si>
  <si>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</si>
  <si>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</si>
  <si>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</si>
  <si>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</si>
  <si>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</si>
  <si>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</si>
  <si>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</si>
  <si>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</si>
  <si>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</si>
  <si>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</si>
  <si>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</si>
  <si>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</si>
  <si>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</si>
  <si>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</si>
  <si>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</si>
  <si>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</si>
  <si>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</si>
  <si>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</si>
  <si>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</si>
  <si>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</si>
  <si>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</si>
  <si>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</si>
  <si>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</si>
  <si>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</si>
  <si>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</si>
  <si>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</si>
  <si>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</si>
  <si>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</si>
  <si>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</si>
  <si>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</si>
  <si>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</si>
  <si>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</si>
  <si>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</si>
  <si>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</si>
  <si>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</si>
  <si>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</si>
  <si>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</si>
  <si>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</si>
  <si>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</si>
  <si>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</si>
  <si>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</si>
  <si>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</si>
  <si>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</si>
  <si>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</si>
  <si>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</si>
  <si>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</si>
  <si>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</si>
  <si>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</si>
  <si>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</si>
  <si>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</si>
  <si>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</si>
  <si>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</si>
  <si>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</si>
  <si>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</si>
  <si>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</si>
  <si>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</si>
  <si>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</si>
  <si>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</si>
  <si>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</si>
  <si>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</si>
  <si>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</si>
  <si>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</si>
  <si>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</si>
  <si>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</si>
  <si>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</si>
  <si>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</si>
  <si>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</si>
  <si>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</si>
  <si>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</si>
  <si>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</si>
  <si>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</si>
  <si>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</si>
  <si>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</si>
  <si>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</si>
  <si>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</si>
  <si>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</si>
  <si>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</si>
  <si>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</si>
  <si>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</si>
  <si>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</si>
  <si>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</si>
  <si>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</si>
  <si>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</si>
  <si>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</si>
  <si>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</si>
  <si>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</si>
  <si>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</si>
  <si>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</si>
  <si>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</si>
  <si>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</si>
  <si>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</si>
  <si>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</si>
  <si>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</si>
  <si>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</si>
  <si>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</si>
  <si>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</si>
  <si>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</si>
  <si>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</si>
  <si>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</si>
  <si>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</si>
  <si>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</si>
  <si>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</si>
  <si>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</si>
  <si>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</si>
  <si>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</si>
  <si>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</si>
  <si>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</si>
  <si>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</si>
  <si>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</si>
  <si>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</si>
  <si>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</si>
  <si>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</si>
  <si>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</si>
  <si>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</si>
  <si>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</si>
  <si>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</si>
  <si>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</si>
  <si>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</si>
  <si>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</si>
  <si>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</si>
  <si>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</si>
  <si>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</si>
  <si>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</si>
  <si>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</si>
  <si>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</si>
  <si>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</si>
  <si>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</si>
  <si>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</si>
  <si>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</si>
  <si>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</si>
  <si>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</si>
  <si>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</si>
  <si>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</si>
  <si>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</si>
  <si>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</si>
  <si>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</si>
  <si>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</si>
  <si>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</si>
  <si>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</si>
  <si>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</si>
  <si>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</si>
  <si>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</si>
  <si>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</si>
  <si>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</si>
  <si>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</si>
  <si>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</si>
  <si>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</si>
  <si>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</si>
  <si>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</si>
  <si>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</si>
  <si>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</si>
  <si>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</si>
  <si>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</si>
  <si>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</si>
  <si>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</si>
  <si>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</si>
  <si>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</si>
  <si>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</si>
  <si>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</si>
  <si>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</si>
  <si>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</si>
  <si>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</si>
  <si>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</si>
  <si>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</si>
  <si>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</si>
  <si>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</si>
  <si>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</si>
  <si>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</si>
  <si>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</si>
  <si>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</si>
  <si>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</si>
  <si>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</si>
  <si>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</si>
  <si>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</si>
  <si>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</si>
  <si>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</si>
  <si>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</si>
  <si>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</si>
  <si>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</si>
  <si>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</si>
  <si>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</si>
  <si>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</si>
  <si>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</si>
  <si>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</si>
  <si>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</si>
  <si>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</si>
  <si>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</si>
  <si>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</si>
  <si>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</si>
  <si>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</si>
  <si>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</si>
  <si>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</si>
  <si>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</si>
  <si>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</si>
  <si>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</si>
  <si>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</si>
  <si>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</si>
  <si>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</si>
  <si>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</si>
  <si>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</si>
  <si>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</si>
  <si>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</si>
  <si>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</si>
  <si>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</si>
  <si>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</si>
  <si>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</si>
  <si>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</si>
  <si>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</si>
  <si>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</si>
  <si>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</si>
  <si>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</si>
  <si>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</si>
  <si>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</si>
  <si>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</si>
  <si>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</si>
  <si>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</si>
  <si>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</si>
  <si>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</si>
  <si>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</si>
  <si>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</si>
  <si>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</si>
  <si>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</si>
  <si>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</si>
  <si>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</si>
  <si>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</si>
  <si>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</si>
  <si>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</si>
  <si>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</si>
  <si>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</si>
  <si>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</si>
  <si>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</si>
  <si>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</si>
  <si>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</si>
  <si>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</si>
  <si>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</si>
  <si>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</si>
  <si>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</si>
  <si>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</si>
  <si>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</si>
  <si>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</si>
  <si>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</si>
  <si>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</si>
  <si>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</si>
  <si>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</si>
  <si>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</si>
  <si>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</si>
  <si>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</si>
  <si>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</si>
  <si>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</si>
  <si>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</si>
  <si>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</si>
  <si>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</si>
  <si>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</si>
  <si>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</si>
  <si>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</si>
  <si>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</si>
  <si>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</si>
  <si>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</si>
  <si>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</si>
  <si>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</si>
  <si>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</si>
  <si>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</si>
  <si>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</si>
  <si>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</si>
  <si>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</si>
  <si>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</si>
  <si>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</si>
  <si>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</si>
  <si>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</si>
  <si>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</si>
  <si>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</si>
  <si>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</si>
  <si>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</si>
  <si>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</si>
  <si>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</si>
  <si>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</si>
  <si>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</si>
  <si>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</si>
  <si>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</si>
  <si>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</si>
  <si>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</si>
  <si>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</si>
  <si>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</si>
  <si>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</si>
  <si>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</si>
  <si>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</si>
  <si>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</si>
  <si>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</si>
  <si>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</si>
  <si>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</si>
  <si>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</si>
  <si>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</si>
  <si>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</si>
  <si>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</si>
  <si>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</si>
  <si>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</si>
  <si>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</si>
  <si>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</si>
  <si>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</si>
  <si>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</si>
  <si>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</si>
  <si>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</si>
  <si>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</si>
  <si>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</si>
  <si>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</si>
  <si>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</si>
  <si>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</si>
  <si>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</si>
  <si>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</si>
  <si>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</si>
  <si>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</si>
  <si>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</si>
  <si>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</si>
  <si>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</si>
  <si>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</si>
  <si>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</si>
  <si>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</si>
  <si>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</si>
  <si>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</si>
  <si>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</si>
  <si>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</si>
  <si>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</si>
  <si>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</si>
  <si>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</si>
  <si>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</si>
  <si>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</si>
  <si>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</si>
  <si>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</si>
  <si>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</si>
  <si>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</si>
  <si>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</si>
  <si>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</si>
  <si>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</si>
  <si>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</si>
  <si>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</si>
  <si>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</si>
  <si>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</si>
  <si>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</si>
  <si>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</si>
  <si>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</si>
  <si>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</si>
  <si>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</si>
  <si>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</si>
  <si>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</si>
  <si>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</si>
  <si>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</si>
  <si>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</si>
  <si>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</si>
  <si>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</si>
  <si>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</si>
  <si>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</si>
  <si>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</si>
  <si>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</si>
  <si>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</si>
  <si>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</si>
  <si>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</si>
  <si>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</si>
  <si>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</si>
  <si>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</si>
  <si>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</si>
  <si>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</si>
  <si>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</si>
  <si>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</si>
  <si>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</si>
  <si>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</si>
  <si>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</si>
  <si>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</si>
  <si>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</si>
  <si>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</si>
  <si>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</si>
  <si>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</si>
  <si>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</si>
  <si>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</si>
  <si>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</si>
  <si>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</si>
  <si>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</si>
  <si>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</si>
  <si>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</si>
  <si>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</si>
  <si>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</si>
  <si>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</si>
  <si>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</si>
  <si>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</si>
  <si>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</si>
  <si>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</si>
  <si>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</si>
  <si>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</si>
  <si>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</si>
  <si>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</si>
  <si>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</si>
  <si>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</si>
  <si>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</si>
  <si>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</si>
  <si>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</si>
  <si>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</si>
  <si>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</si>
  <si>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</si>
  <si>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</si>
  <si>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</si>
  <si>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</si>
  <si>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</si>
  <si>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</si>
  <si>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</si>
  <si>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</si>
  <si>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</si>
  <si>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</si>
  <si>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</si>
  <si>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</si>
  <si>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</si>
  <si>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</si>
  <si>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</si>
  <si>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</si>
  <si>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</si>
  <si>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</si>
  <si>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</si>
  <si>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</si>
  <si>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</si>
  <si>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</si>
  <si>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</si>
  <si>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</si>
  <si>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</si>
  <si>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</si>
  <si>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</si>
  <si>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</si>
  <si>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</si>
  <si>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</si>
  <si>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</si>
  <si>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</si>
  <si>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</si>
  <si>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</si>
  <si>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</si>
  <si>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</si>
  <si>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</si>
  <si>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</si>
  <si>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</si>
  <si>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</si>
  <si>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</si>
  <si>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</si>
  <si>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</si>
  <si>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</si>
  <si>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</si>
  <si>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</si>
  <si>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</si>
  <si>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</si>
  <si>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</si>
  <si>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</si>
  <si>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</si>
  <si>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</si>
  <si>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</si>
  <si>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</si>
  <si>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</si>
  <si>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</si>
  <si>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</si>
  <si>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</si>
  <si>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</si>
  <si>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</si>
  <si>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</si>
  <si>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</si>
  <si>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</si>
  <si>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</si>
  <si>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</si>
  <si>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</si>
  <si>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</si>
  <si>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</si>
  <si>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</si>
  <si>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</si>
  <si>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</si>
  <si>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</si>
  <si>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</si>
  <si>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</si>
  <si>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</si>
  <si>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</si>
  <si>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</si>
  <si>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</si>
  <si>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</si>
  <si>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</si>
  <si>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</si>
  <si>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</si>
  <si>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</si>
  <si>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</si>
  <si>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</si>
  <si>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</si>
  <si>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</si>
  <si>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</si>
  <si>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</si>
  <si>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</si>
  <si>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</si>
  <si>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</si>
  <si>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</si>
  <si>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</si>
  <si>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</si>
  <si>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</si>
  <si>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</si>
  <si>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</si>
  <si>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</si>
  <si>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</si>
  <si>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</si>
  <si>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</si>
  <si>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</si>
  <si>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</si>
  <si>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</si>
  <si>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</si>
  <si>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</si>
  <si>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</si>
  <si>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</si>
  <si>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</si>
  <si>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</si>
  <si>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</si>
  <si>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</si>
  <si>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</si>
  <si>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</si>
  <si>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</si>
  <si>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</si>
  <si>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</si>
  <si>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</si>
  <si>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</si>
  <si>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</si>
  <si>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</si>
  <si>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</si>
  <si>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</si>
  <si>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</si>
  <si>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</si>
  <si>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</si>
  <si>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</si>
  <si>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</si>
  <si>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</si>
  <si>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</si>
  <si>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</si>
  <si>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</si>
  <si>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</si>
  <si>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</si>
  <si>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</si>
  <si>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</si>
  <si>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</si>
  <si>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</si>
  <si>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</si>
  <si>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</si>
  <si>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</si>
  <si>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</si>
  <si>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</si>
  <si>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</si>
  <si>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</si>
  <si>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</si>
  <si>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</si>
  <si>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</si>
  <si>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</si>
  <si>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</si>
  <si>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</si>
  <si>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</si>
  <si>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</si>
  <si>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</si>
  <si>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</si>
  <si>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</si>
  <si>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</si>
  <si>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</si>
  <si>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</si>
  <si>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</si>
  <si>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</si>
  <si>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</si>
  <si>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</si>
  <si>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</si>
  <si>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</si>
  <si>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</si>
  <si>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</si>
  <si>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</si>
  <si>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</si>
  <si>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</si>
  <si>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</si>
  <si>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</si>
  <si>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</si>
  <si>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</si>
  <si>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</si>
  <si>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</si>
  <si>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</si>
  <si>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</si>
  <si>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</si>
  <si>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</si>
  <si>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</si>
  <si>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</si>
  <si>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</si>
  <si>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</si>
  <si>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</si>
  <si>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</si>
  <si>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</si>
  <si>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</si>
  <si>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</si>
  <si>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</si>
  <si>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</si>
  <si>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</si>
  <si>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</si>
  <si>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</si>
  <si>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</si>
  <si>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</si>
  <si>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</si>
  <si>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</si>
  <si>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</si>
  <si>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</si>
  <si>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</si>
  <si>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</si>
  <si>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</si>
  <si>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</si>
  <si>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</si>
  <si>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</si>
  <si>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</si>
  <si>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</si>
  <si>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</si>
  <si>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</si>
  <si>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</si>
  <si>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</si>
  <si>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</si>
  <si>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</si>
  <si>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</si>
  <si>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</si>
  <si>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</si>
  <si>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</si>
  <si>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</si>
  <si>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</si>
  <si>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</si>
  <si>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</si>
  <si>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</si>
  <si>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</si>
  <si>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</si>
  <si>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</si>
  <si>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</si>
  <si>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</si>
  <si>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</si>
  <si>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</si>
  <si>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</si>
  <si>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</si>
  <si>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</si>
  <si>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</si>
  <si>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</si>
  <si>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</si>
  <si>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</si>
  <si>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</si>
  <si>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</si>
  <si>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</si>
  <si>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</si>
  <si>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</si>
  <si>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</si>
  <si>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</si>
  <si>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</si>
  <si>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</si>
  <si>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</si>
  <si>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</si>
  <si>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</si>
  <si>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</si>
  <si>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</si>
  <si>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</si>
  <si>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</si>
  <si>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</si>
  <si>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</si>
  <si>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</si>
  <si>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</si>
  <si>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</si>
  <si>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</si>
  <si>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</si>
  <si>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</si>
  <si>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</si>
  <si>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</si>
  <si>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</si>
  <si>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</si>
  <si>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</si>
  <si>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</si>
  <si>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</si>
  <si>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</si>
  <si>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</si>
  <si>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</si>
  <si>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</si>
  <si>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</si>
  <si>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</si>
  <si>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</si>
  <si>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</si>
  <si>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</si>
  <si>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</si>
  <si>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</si>
  <si>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</si>
  <si>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</si>
  <si>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</si>
  <si>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</si>
  <si>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</si>
  <si>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</si>
  <si>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</si>
  <si>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</si>
  <si>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</si>
  <si>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</si>
  <si>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</si>
  <si>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</si>
  <si>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</si>
  <si>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</si>
  <si>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</si>
  <si>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</si>
  <si>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</si>
  <si>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</si>
  <si>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</si>
  <si>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</si>
  <si>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</si>
  <si>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</si>
  <si>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</si>
  <si>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</si>
  <si>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</si>
  <si>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</si>
  <si>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</si>
  <si>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</si>
  <si>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</si>
  <si>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</si>
  <si>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</si>
  <si>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</si>
  <si>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</si>
  <si>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</si>
  <si>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</si>
  <si>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</si>
  <si>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</si>
  <si>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</si>
  <si>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</si>
  <si>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</si>
  <si>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</si>
  <si>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</si>
  <si>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</si>
  <si>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</si>
  <si>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</si>
  <si>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</si>
  <si>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</si>
  <si>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</si>
  <si>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</si>
  <si>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</si>
  <si>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</si>
  <si>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</si>
  <si>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</si>
  <si>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</si>
  <si>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</si>
  <si>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</si>
  <si>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</si>
  <si>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</si>
  <si>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</si>
  <si>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</si>
  <si>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</si>
  <si>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</si>
  <si>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</si>
  <si>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</si>
  <si>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</si>
  <si>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</si>
  <si>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</si>
  <si>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</si>
  <si>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</si>
  <si>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</si>
  <si>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</si>
  <si>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</si>
  <si>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</si>
  <si>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</si>
  <si>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</si>
  <si>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</si>
  <si>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</si>
  <si>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</si>
  <si>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</si>
  <si>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</si>
  <si>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</si>
  <si>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</si>
  <si>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</si>
  <si>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</si>
  <si>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</si>
  <si>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</si>
  <si>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</si>
  <si>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</si>
  <si>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</si>
  <si>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</si>
  <si>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</si>
  <si>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</si>
  <si>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</si>
  <si>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</si>
  <si>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</si>
  <si>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</si>
  <si>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</si>
  <si>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</si>
  <si>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</si>
  <si>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</si>
  <si>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</si>
  <si>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</si>
  <si>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</si>
  <si>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</si>
  <si>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</si>
  <si>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</si>
  <si>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</si>
  <si>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</si>
  <si>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</si>
  <si>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</si>
  <si>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</si>
  <si>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</si>
  <si>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</si>
  <si>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</si>
  <si>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</si>
  <si>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</si>
  <si>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</si>
  <si>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</si>
  <si>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</si>
  <si>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</si>
  <si>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</si>
  <si>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</si>
  <si>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</si>
  <si>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</si>
  <si>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</si>
  <si>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</si>
  <si>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</si>
  <si>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</si>
  <si>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</si>
  <si>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</si>
  <si>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</si>
  <si>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</si>
  <si>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</si>
  <si>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</si>
  <si>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</si>
  <si>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</si>
  <si>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</si>
  <si>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</si>
  <si>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</si>
  <si>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</si>
  <si>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</si>
  <si>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</si>
  <si>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</si>
  <si>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</si>
  <si>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</si>
  <si>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</si>
  <si>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</si>
  <si>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</si>
  <si>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</si>
  <si>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</si>
  <si>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</si>
  <si>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</si>
  <si>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</si>
  <si>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</si>
  <si>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</si>
  <si>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</si>
  <si>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</si>
  <si>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</si>
  <si>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</si>
  <si>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</si>
  <si>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</si>
  <si>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</si>
  <si>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</si>
  <si>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</si>
  <si>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</si>
  <si>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</si>
  <si>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</si>
  <si>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</si>
  <si>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</si>
  <si>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</si>
  <si>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</si>
  <si>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</si>
  <si>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</si>
  <si>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</si>
  <si>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</si>
  <si>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</si>
  <si>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</si>
  <si>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</si>
  <si>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</si>
  <si>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</si>
  <si>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</si>
  <si>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</si>
  <si>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</si>
  <si>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</si>
  <si>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</si>
  <si>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</si>
  <si>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</si>
  <si>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</si>
  <si>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</si>
  <si>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</si>
  <si>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</si>
  <si>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</si>
  <si>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</si>
  <si>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</si>
  <si>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</si>
  <si>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</si>
  <si>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</si>
  <si>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</si>
  <si>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</si>
  <si>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</si>
  <si>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</si>
  <si>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</si>
  <si>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</si>
  <si>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</si>
  <si>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</si>
  <si>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</si>
  <si>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</si>
  <si>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</si>
  <si>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</si>
  <si>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</si>
  <si>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</si>
  <si>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</si>
  <si>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</si>
  <si>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</si>
  <si>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</si>
  <si>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</si>
  <si>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</si>
  <si>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</si>
  <si>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</si>
  <si>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</si>
  <si>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</si>
  <si>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</si>
  <si>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</si>
  <si>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</si>
  <si>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</si>
  <si>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</si>
  <si>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</si>
  <si>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</si>
  <si>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</si>
  <si>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</si>
  <si>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</si>
  <si>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</si>
  <si>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</si>
  <si>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</si>
  <si>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</si>
  <si>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</si>
  <si>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</si>
  <si>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</si>
  <si>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</si>
  <si>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</si>
  <si>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</si>
  <si>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</si>
  <si>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</si>
  <si>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</si>
  <si>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</si>
  <si>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</si>
  <si>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</si>
  <si>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</si>
  <si>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</si>
  <si>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</si>
  <si>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</si>
  <si>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</si>
  <si>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</si>
  <si>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</si>
  <si>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</si>
  <si>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</si>
  <si>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</si>
  <si>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</si>
  <si>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</si>
  <si>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</si>
  <si>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</si>
  <si>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</si>
  <si>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</si>
  <si>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</si>
  <si>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</si>
  <si>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</si>
  <si>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</si>
  <si>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</si>
  <si>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</si>
  <si>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</si>
  <si>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</si>
  <si>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</si>
  <si>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</si>
  <si>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</si>
  <si>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</si>
  <si>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</si>
  <si>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</si>
  <si>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</si>
  <si>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</si>
  <si>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</si>
  <si>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</si>
  <si>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</si>
  <si>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</si>
  <si>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</si>
  <si>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</si>
  <si>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</si>
  <si>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</si>
  <si>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</si>
  <si>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</si>
  <si>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</si>
  <si>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</si>
  <si>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</si>
  <si>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</si>
  <si>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</si>
  <si>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</si>
  <si>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</si>
  <si>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</si>
  <si>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</si>
  <si>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</si>
  <si>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</si>
  <si>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</si>
  <si>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</si>
  <si>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</si>
  <si>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</si>
  <si>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</si>
  <si>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</si>
  <si>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</si>
  <si>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</si>
  <si>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</si>
  <si>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</si>
  <si>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</si>
  <si>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</si>
  <si>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</si>
  <si>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</si>
  <si>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</si>
  <si>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</si>
  <si>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</si>
  <si>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</si>
  <si>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</si>
  <si>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</si>
  <si>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</si>
  <si>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</si>
  <si>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</si>
  <si>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</si>
  <si>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</si>
  <si>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</si>
  <si>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</si>
  <si>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</si>
  <si>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</si>
  <si>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</si>
  <si>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</si>
  <si>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</si>
  <si>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</si>
  <si>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</si>
  <si>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</si>
  <si>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</si>
  <si>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</si>
  <si>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</si>
  <si>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</si>
  <si>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</si>
  <si>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</si>
  <si>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</si>
  <si>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</si>
  <si>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</si>
  <si>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</si>
  <si>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</si>
  <si>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</si>
  <si>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</si>
  <si>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</si>
  <si>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</si>
  <si>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</si>
  <si>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</si>
  <si>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</si>
  <si>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</si>
  <si>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</si>
  <si>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</si>
  <si>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</si>
  <si>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</si>
  <si>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</si>
  <si>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</si>
  <si>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</si>
  <si>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</si>
  <si>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</si>
  <si>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</si>
  <si>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</si>
  <si>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</si>
  <si>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</si>
  <si>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</si>
  <si>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</si>
  <si>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</si>
  <si>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</si>
  <si>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</si>
  <si>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</si>
  <si>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</si>
  <si>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</si>
  <si>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</si>
  <si>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</si>
  <si>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</si>
  <si>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</si>
  <si>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</si>
  <si>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</si>
  <si>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</si>
  <si>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</si>
  <si>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</si>
  <si>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</si>
  <si>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</si>
  <si>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</si>
  <si>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</si>
  <si>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</si>
  <si>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</si>
  <si>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</si>
  <si>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</si>
  <si>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</si>
  <si>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</si>
  <si>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</si>
  <si>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</si>
  <si>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</si>
  <si>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</si>
  <si>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</si>
  <si>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</si>
  <si>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</si>
  <si>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</si>
  <si>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</si>
  <si>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</si>
  <si>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</si>
  <si>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</si>
  <si>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</si>
  <si>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</si>
  <si>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</si>
  <si>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</si>
  <si>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</si>
  <si>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</si>
  <si>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</si>
  <si>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</si>
  <si>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</si>
  <si>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</si>
  <si>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</si>
  <si>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</si>
  <si>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</si>
  <si>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</si>
  <si>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</si>
  <si>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</si>
  <si>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</si>
  <si>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</si>
  <si>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</si>
  <si>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</si>
  <si>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</si>
  <si>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</si>
  <si>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</si>
  <si>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</si>
  <si>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</si>
  <si>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</si>
  <si>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</si>
  <si>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</si>
  <si>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</si>
  <si>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</si>
  <si>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</si>
  <si>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</si>
  <si>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</si>
  <si>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</si>
  <si>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</si>
  <si>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</si>
  <si>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</si>
  <si>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</si>
  <si>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</si>
  <si>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</si>
  <si>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</si>
  <si>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</si>
  <si>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</si>
  <si>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</si>
  <si>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</si>
  <si>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</si>
  <si>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</si>
  <si>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</si>
  <si>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</si>
  <si>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</si>
  <si>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</si>
  <si>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</si>
  <si>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</si>
  <si>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</si>
  <si>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</si>
  <si>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</si>
  <si>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</si>
  <si>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</si>
  <si>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</si>
  <si>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</si>
  <si>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</si>
  <si>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</si>
  <si>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</si>
  <si>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</si>
  <si>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</si>
  <si>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</si>
  <si>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</si>
  <si>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</si>
  <si>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</si>
  <si>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</si>
  <si>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</si>
  <si>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</si>
  <si>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</si>
  <si>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</si>
  <si>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</si>
  <si>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</si>
  <si>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</si>
  <si>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</si>
  <si>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</si>
  <si>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</si>
  <si>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</si>
  <si>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</si>
  <si>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</si>
  <si>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</si>
  <si>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</si>
  <si>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</si>
  <si>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</si>
  <si>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</si>
  <si>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</si>
  <si>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</si>
  <si>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</si>
  <si>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</si>
  <si>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</si>
  <si>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</si>
  <si>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</si>
  <si>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</si>
  <si>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</si>
  <si>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</si>
  <si>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</si>
  <si>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</si>
  <si>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</si>
  <si>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</si>
  <si>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</si>
  <si>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</si>
  <si>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</si>
  <si>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</si>
  <si>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</si>
  <si>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</si>
  <si>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</si>
  <si>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</si>
  <si>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</si>
  <si>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</si>
  <si>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</si>
  <si>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</si>
  <si>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</si>
  <si>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</si>
  <si>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</si>
  <si>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</si>
  <si>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</si>
  <si>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</si>
  <si>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</si>
  <si>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</si>
  <si>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</si>
  <si>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</si>
  <si>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</si>
  <si>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</si>
  <si>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</si>
  <si>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</si>
  <si>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</si>
  <si>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</si>
  <si>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</si>
  <si>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</si>
  <si>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</si>
  <si>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</si>
  <si>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</si>
  <si>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</si>
  <si>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</si>
  <si>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</si>
  <si>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</si>
  <si>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</si>
  <si>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</si>
  <si>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</si>
  <si>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</si>
  <si>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</si>
  <si>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</si>
  <si>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</si>
  <si>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</si>
  <si>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</si>
  <si>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</si>
  <si>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</si>
  <si>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</si>
  <si>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</si>
  <si>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</si>
  <si>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</si>
  <si>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</si>
  <si>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</si>
  <si>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</si>
  <si>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</si>
  <si>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</si>
  <si>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</si>
  <si>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</si>
  <si>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</si>
  <si>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</si>
  <si>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</si>
  <si>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</si>
  <si>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</si>
  <si>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</si>
  <si>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</si>
  <si>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</si>
  <si>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</si>
  <si>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</si>
  <si>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</si>
  <si>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</si>
  <si>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</si>
  <si>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</si>
  <si>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</si>
  <si>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</si>
  <si>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</si>
  <si>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</si>
  <si>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</si>
  <si>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</si>
  <si>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</si>
  <si>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</si>
  <si>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</si>
  <si>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</si>
  <si>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</si>
  <si>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</si>
  <si>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</si>
  <si>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</si>
  <si>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</si>
  <si>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</si>
  <si>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</si>
  <si>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</si>
  <si>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</si>
  <si>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</si>
  <si>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</si>
  <si>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</si>
  <si>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</si>
  <si>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</si>
  <si>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</si>
  <si>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</si>
  <si>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</si>
  <si>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</si>
  <si>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</si>
  <si>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</si>
  <si>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</si>
  <si>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</si>
  <si>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</si>
  <si>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</si>
  <si>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</si>
  <si>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</si>
  <si>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</si>
  <si>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</si>
  <si>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</si>
  <si>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</si>
  <si>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</si>
  <si>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</si>
  <si>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</si>
  <si>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</si>
  <si>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</si>
  <si>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</si>
  <si>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</si>
  <si>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</si>
  <si>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</si>
  <si>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</si>
  <si>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</si>
  <si>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</si>
  <si>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</si>
  <si>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</si>
  <si>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</si>
  <si>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</si>
  <si>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</si>
  <si>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</si>
  <si>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</si>
  <si>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</si>
  <si>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</si>
  <si>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</si>
  <si>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</si>
  <si>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</si>
  <si>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</si>
  <si>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</si>
  <si>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</si>
  <si>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</si>
  <si>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</si>
  <si>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</si>
  <si>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</si>
  <si>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</si>
  <si>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</si>
  <si>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</si>
  <si>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</si>
  <si>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</si>
  <si>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</si>
  <si>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</si>
  <si>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</si>
  <si>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</si>
  <si>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</si>
  <si>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</si>
  <si>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</si>
  <si>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</si>
  <si>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</si>
  <si>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</si>
  <si>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</si>
  <si>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</si>
  <si>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</si>
  <si>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</si>
  <si>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</si>
  <si>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</si>
  <si>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</si>
  <si>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</si>
  <si>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</si>
  <si>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</si>
  <si>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</si>
  <si>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</si>
  <si>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</si>
  <si>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</si>
  <si>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</si>
  <si>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</si>
  <si>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</si>
  <si>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</si>
  <si>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</si>
  <si>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</si>
  <si>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</si>
  <si>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</si>
  <si>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</si>
  <si>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</si>
  <si>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</si>
  <si>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</si>
  <si>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</si>
  <si>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</si>
  <si>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</si>
  <si>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</si>
  <si>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</si>
  <si>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</si>
  <si>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</si>
  <si>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</si>
  <si>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</si>
  <si>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</si>
  <si>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</si>
  <si>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</si>
  <si>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</si>
  <si>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</si>
  <si>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</si>
  <si>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</si>
  <si>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</si>
  <si>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</si>
  <si>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</si>
  <si>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</si>
  <si>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</si>
  <si>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</si>
  <si>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</si>
  <si>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</si>
  <si>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</si>
  <si>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</si>
  <si>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</si>
  <si>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</si>
  <si>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</si>
  <si>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</si>
  <si>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</si>
  <si>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</si>
  <si>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</si>
  <si>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</si>
  <si>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</si>
  <si>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</si>
  <si>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</si>
  <si>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</si>
  <si>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</si>
  <si>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</si>
  <si>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</si>
  <si>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</si>
  <si>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</si>
  <si>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</si>
  <si>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</si>
  <si>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</si>
  <si>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</si>
  <si>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</si>
  <si>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</si>
  <si>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</si>
  <si>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</si>
  <si>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</si>
  <si>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</si>
  <si>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</si>
  <si>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</si>
  <si>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</si>
  <si>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</si>
  <si>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</si>
  <si>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</si>
  <si>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</si>
  <si>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</si>
  <si>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</si>
  <si>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</si>
  <si>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</si>
  <si>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</si>
  <si>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</si>
  <si>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</si>
  <si>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</si>
  <si>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</si>
  <si>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</si>
  <si>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</si>
  <si>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</si>
  <si>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</si>
  <si>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</si>
  <si>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</si>
  <si>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</si>
  <si>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</si>
  <si>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</si>
  <si>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</si>
  <si>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</si>
  <si>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</si>
  <si>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</si>
  <si>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</si>
  <si>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</si>
  <si>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</si>
  <si>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</si>
  <si>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</si>
  <si>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</si>
  <si>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</si>
  <si>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</si>
  <si>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</si>
  <si>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</si>
  <si>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</si>
  <si>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</si>
  <si>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</si>
  <si>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</si>
  <si>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</si>
  <si>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</si>
  <si>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</si>
  <si>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</si>
  <si>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</si>
  <si>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</si>
  <si>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</si>
  <si>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</si>
  <si>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</si>
  <si>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</si>
  <si>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</si>
  <si>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</si>
  <si>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</si>
  <si>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</si>
  <si>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</si>
  <si>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</si>
  <si>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</si>
  <si>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</si>
  <si>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</si>
  <si>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</si>
  <si>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</si>
  <si>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</si>
  <si>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</si>
  <si>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</si>
  <si>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</si>
  <si>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</si>
  <si>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</si>
  <si>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</si>
  <si>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</si>
  <si>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</si>
  <si>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</si>
  <si>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</si>
  <si>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</si>
  <si>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</si>
  <si>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</si>
  <si>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</si>
  <si>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</si>
  <si>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</si>
  <si>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</si>
  <si>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</si>
  <si>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</si>
  <si>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</si>
  <si>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</si>
  <si>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</si>
  <si>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</si>
  <si>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</si>
  <si>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</si>
  <si>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</si>
  <si>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</si>
  <si>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</si>
  <si>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</si>
  <si>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</si>
  <si>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</si>
  <si>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</si>
  <si>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</si>
  <si>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</si>
  <si>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</si>
  <si>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</si>
  <si>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</si>
  <si>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</si>
  <si>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</si>
  <si>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</si>
  <si>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</si>
  <si>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</si>
  <si>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</si>
  <si>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</si>
  <si>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</si>
  <si>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</si>
  <si>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</si>
  <si>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</si>
  <si>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</si>
  <si>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</si>
  <si>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</si>
  <si>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</si>
  <si>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</si>
  <si>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</si>
  <si>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</si>
  <si>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</si>
  <si>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</si>
  <si>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</si>
  <si>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</si>
  <si>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</si>
  <si>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</si>
  <si>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</si>
  <si>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</si>
  <si>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</si>
  <si>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</si>
  <si>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</si>
  <si>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</si>
  <si>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</si>
  <si>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</si>
  <si>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</si>
  <si>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</si>
  <si>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</si>
  <si>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</si>
  <si>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</si>
  <si>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</si>
  <si>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</si>
  <si>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</si>
  <si>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</si>
  <si>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</si>
  <si>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</si>
  <si>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</si>
  <si>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</si>
  <si>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</si>
  <si>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</si>
  <si>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</si>
  <si>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</si>
  <si>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</si>
  <si>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</si>
  <si>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</si>
  <si>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</si>
  <si>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</si>
  <si>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</si>
  <si>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</si>
  <si>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</si>
  <si>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</si>
  <si>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</si>
  <si>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</si>
  <si>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</si>
  <si>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</si>
  <si>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</si>
  <si>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</si>
  <si>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</si>
  <si>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</si>
  <si>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</si>
  <si>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</si>
  <si>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</si>
  <si>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</si>
  <si>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</si>
  <si>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</si>
  <si>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</si>
  <si>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</si>
  <si>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</si>
  <si>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</si>
  <si>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</si>
  <si>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</si>
  <si>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</si>
  <si>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</si>
  <si>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</si>
  <si>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</si>
  <si>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</si>
  <si>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</si>
  <si>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</si>
  <si>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</si>
  <si>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</si>
  <si>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</si>
  <si>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</si>
  <si>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</si>
  <si>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</si>
  <si>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</si>
  <si>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</si>
  <si>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</si>
  <si>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</si>
  <si>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</si>
  <si>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</si>
  <si>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</si>
  <si>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</si>
  <si>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</si>
  <si>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</si>
  <si>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</si>
  <si>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</si>
  <si>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</si>
  <si>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</si>
  <si>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</si>
  <si>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</si>
  <si>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</si>
  <si>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</si>
  <si>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</si>
  <si>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</si>
  <si>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</si>
  <si>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</si>
  <si>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</si>
  <si>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</si>
  <si>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</si>
  <si>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</si>
  <si>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</si>
  <si>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</si>
  <si>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</si>
  <si>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</si>
  <si>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</si>
  <si>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</si>
  <si>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</si>
  <si>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</si>
  <si>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</si>
  <si>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</si>
  <si>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</si>
  <si>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</si>
  <si>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</si>
  <si>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</si>
  <si>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</si>
  <si>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</si>
  <si>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</si>
  <si>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</si>
  <si>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</si>
  <si>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</si>
  <si>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</si>
  <si>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</si>
  <si>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</si>
  <si>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</si>
  <si>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</si>
  <si>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</si>
  <si>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</si>
  <si>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</si>
  <si>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</si>
  <si>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</si>
  <si>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</si>
  <si>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</si>
  <si>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</si>
  <si>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</si>
  <si>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</si>
  <si>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</si>
  <si>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</si>
  <si>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</si>
  <si>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</si>
  <si>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</si>
  <si>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</si>
  <si>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</si>
  <si>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</si>
  <si>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</si>
  <si>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</si>
  <si>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</si>
  <si>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</si>
  <si>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</si>
  <si>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</si>
  <si>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</si>
  <si>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</si>
  <si>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</si>
  <si>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</si>
  <si>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</si>
  <si>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</si>
  <si>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</si>
  <si>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</si>
  <si>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</si>
  <si>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</si>
  <si>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</si>
  <si>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</si>
  <si>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</si>
  <si>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</si>
  <si>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</si>
  <si>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</si>
  <si>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</si>
  <si>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</si>
  <si>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</si>
  <si>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</si>
  <si>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</si>
  <si>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</si>
  <si>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</si>
  <si>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</si>
  <si>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</si>
  <si>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</si>
  <si>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</si>
  <si>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</si>
  <si>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</si>
  <si>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</si>
  <si>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</si>
  <si>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</si>
  <si>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</si>
  <si>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</si>
  <si>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</si>
  <si>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</si>
  <si>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</si>
  <si>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</si>
  <si>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</si>
  <si>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</si>
  <si>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</si>
  <si>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</si>
  <si>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</si>
  <si>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</si>
  <si>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</si>
  <si>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</si>
  <si>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</si>
  <si>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</si>
  <si>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</si>
  <si>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</si>
  <si>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</si>
  <si>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</si>
  <si>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</si>
  <si>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</si>
  <si>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</si>
  <si>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</si>
  <si>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</si>
  <si>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</si>
  <si>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</si>
  <si>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</si>
  <si>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</si>
  <si>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</si>
  <si>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</si>
  <si>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</si>
  <si>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</si>
  <si>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</si>
  <si>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</si>
  <si>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</si>
  <si>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</si>
  <si>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</si>
  <si>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</si>
  <si>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</si>
  <si>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</si>
  <si>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</si>
  <si>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</si>
  <si>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</si>
  <si>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</si>
  <si>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</si>
  <si>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</si>
  <si>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</si>
  <si>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</si>
  <si>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</si>
  <si>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</si>
  <si>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</si>
  <si>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</si>
  <si>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</si>
  <si>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</si>
  <si>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</si>
  <si>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</si>
  <si>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</si>
  <si>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</si>
  <si>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</si>
  <si>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</si>
  <si>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</si>
  <si>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</si>
  <si>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</si>
  <si>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</si>
  <si>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</si>
  <si>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</si>
  <si>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</si>
  <si>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</si>
  <si>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</si>
  <si>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</si>
  <si>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</si>
  <si>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</si>
  <si>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</si>
  <si>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</si>
  <si>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</si>
  <si>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</si>
  <si>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</si>
  <si>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</si>
  <si>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</si>
  <si>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</si>
  <si>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</si>
  <si>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</si>
  <si>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</si>
  <si>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</si>
  <si>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</si>
  <si>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</si>
  <si>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</si>
  <si>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</si>
  <si>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</si>
  <si>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</si>
  <si>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</si>
  <si>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</si>
  <si>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</si>
  <si>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</si>
  <si>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</si>
  <si>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</si>
  <si>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</si>
  <si>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</si>
  <si>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</si>
  <si>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</si>
  <si>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</si>
  <si>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</si>
  <si>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</si>
  <si>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</si>
  <si>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</si>
  <si>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</si>
  <si>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</si>
  <si>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</si>
  <si>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</si>
  <si>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</si>
  <si>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</si>
  <si>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</si>
  <si>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</si>
  <si>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</si>
  <si>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</si>
  <si>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</si>
  <si>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</si>
  <si>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</si>
  <si>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</si>
  <si>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</si>
  <si>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</si>
  <si>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</si>
  <si>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</si>
  <si>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</si>
  <si>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</si>
  <si>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</si>
  <si>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</si>
  <si>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</si>
  <si>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</si>
  <si>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</si>
  <si>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</si>
  <si>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</si>
  <si>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</si>
  <si>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</si>
  <si>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</si>
  <si>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</si>
  <si>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</si>
  <si>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</si>
  <si>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</si>
  <si>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</si>
  <si>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</si>
  <si>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</si>
  <si>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</si>
  <si>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</si>
  <si>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</si>
  <si>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</si>
  <si>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</si>
  <si>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</si>
  <si>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</si>
  <si>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</si>
  <si>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</si>
  <si>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</si>
  <si>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</si>
  <si>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</si>
  <si>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</si>
  <si>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</si>
  <si>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</si>
  <si>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</si>
  <si>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</si>
  <si>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</si>
  <si>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</si>
  <si>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</si>
  <si>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</si>
  <si>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</si>
  <si>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</si>
  <si>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</si>
  <si>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</si>
  <si>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</si>
  <si>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</si>
  <si>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</si>
  <si>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</si>
  <si>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</si>
  <si>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</si>
  <si>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</si>
  <si>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</si>
  <si>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</si>
  <si>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</si>
  <si>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</si>
  <si>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</si>
  <si>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</si>
  <si>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</si>
  <si>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</si>
  <si>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</si>
  <si>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</si>
  <si>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</si>
  <si>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</si>
  <si>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</si>
  <si>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</si>
  <si>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</si>
  <si>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</si>
  <si>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</si>
  <si>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</si>
  <si>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</si>
  <si>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</si>
  <si>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</si>
  <si>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</si>
  <si>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</si>
  <si>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</si>
  <si>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</si>
  <si>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</si>
  <si>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</si>
  <si>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</si>
  <si>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</si>
  <si>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</si>
  <si>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</si>
  <si>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</si>
  <si>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</si>
  <si>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</si>
  <si>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</si>
  <si>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</si>
  <si>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</si>
  <si>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</si>
  <si>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</si>
  <si>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</si>
  <si>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</si>
  <si>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</si>
  <si>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</si>
  <si>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</si>
  <si>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</si>
  <si>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</si>
  <si>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</si>
  <si>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</si>
  <si>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</si>
  <si>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</si>
  <si>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</si>
  <si>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</si>
  <si>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</si>
  <si>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</si>
  <si>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</si>
  <si>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</si>
  <si>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</si>
  <si>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</si>
  <si>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</si>
  <si>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</si>
  <si>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</si>
  <si>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</si>
  <si>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</si>
  <si>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</si>
  <si>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</si>
  <si>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</si>
  <si>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</si>
  <si>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</si>
  <si>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</si>
  <si>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</si>
  <si>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</si>
  <si>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</si>
  <si>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</si>
  <si>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</si>
  <si>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</si>
  <si>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</si>
  <si>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</si>
  <si>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</si>
  <si>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</si>
  <si>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</si>
  <si>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</si>
  <si>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</si>
  <si>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</si>
  <si>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</si>
  <si>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</si>
  <si>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</si>
  <si>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</si>
  <si>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</si>
  <si>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</si>
  <si>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</si>
  <si>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</si>
  <si>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</si>
  <si>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</si>
  <si>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</si>
  <si>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</si>
  <si>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</si>
  <si>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</si>
  <si>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</si>
  <si>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</si>
  <si>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</si>
  <si>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</si>
  <si>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</si>
  <si>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</si>
  <si>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</si>
  <si>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</si>
  <si>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</si>
  <si>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</si>
  <si>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</si>
  <si>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</si>
  <si>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</si>
  <si>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</si>
  <si>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</si>
  <si>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</si>
  <si>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</si>
  <si>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</si>
  <si>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</si>
  <si>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</si>
  <si>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</si>
  <si>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</si>
  <si>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</si>
  <si>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</si>
  <si>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</si>
  <si>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</si>
  <si>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</si>
  <si>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</si>
  <si>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</si>
  <si>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</si>
  <si>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</si>
  <si>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</si>
  <si>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</si>
  <si>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</si>
  <si>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</si>
  <si>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</si>
  <si>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</si>
  <si>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</si>
  <si>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</si>
  <si>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</si>
  <si>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</si>
  <si>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</si>
  <si>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</si>
  <si>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</si>
  <si>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</si>
  <si>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</si>
  <si>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</si>
  <si>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</si>
  <si>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</si>
  <si>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</si>
  <si>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</si>
  <si>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</si>
  <si>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</si>
  <si>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</si>
  <si>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</si>
  <si>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</si>
  <si>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</si>
  <si>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</si>
  <si>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</si>
  <si>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</si>
  <si>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</si>
  <si>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</si>
  <si>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</si>
  <si>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</si>
  <si>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</si>
  <si>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</si>
  <si>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</si>
  <si>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</si>
  <si>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</si>
  <si>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</si>
  <si>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</si>
  <si>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</si>
  <si>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</si>
  <si>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</si>
  <si>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</si>
  <si>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</si>
  <si>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</si>
  <si>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</si>
  <si>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</si>
  <si>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</si>
  <si>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</si>
  <si>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</si>
  <si>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</si>
  <si>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</si>
  <si>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</si>
  <si>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</si>
  <si>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</si>
  <si>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</si>
  <si>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</si>
  <si>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</si>
  <si>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</si>
  <si>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</si>
  <si>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</si>
  <si>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</si>
  <si>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</si>
  <si>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</si>
  <si>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</si>
  <si>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</si>
  <si>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</si>
  <si>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</si>
  <si>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</si>
  <si>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</si>
  <si>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</si>
  <si>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</si>
  <si>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</si>
  <si>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</si>
  <si>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</si>
  <si>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</si>
  <si>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</si>
  <si>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</si>
  <si>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</si>
  <si>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</si>
  <si>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</si>
  <si>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</si>
  <si>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</si>
  <si>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</si>
  <si>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</si>
  <si>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</si>
  <si>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</si>
  <si>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</si>
  <si>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</si>
  <si>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</si>
  <si>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</si>
  <si>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</si>
  <si>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</si>
  <si>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</si>
  <si>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</si>
  <si>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</si>
  <si>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</si>
  <si>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</si>
  <si>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</si>
  <si>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</si>
  <si>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</si>
  <si>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</si>
  <si>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</si>
  <si>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</si>
  <si>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</si>
  <si>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</si>
  <si>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</si>
  <si>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</si>
  <si>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</si>
  <si>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</si>
  <si>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</si>
  <si>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</si>
  <si>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</si>
  <si>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</si>
  <si>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</si>
  <si>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</si>
  <si>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</si>
  <si>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</si>
  <si>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</si>
  <si>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</si>
  <si>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</si>
  <si>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</si>
  <si>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</si>
  <si>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</si>
  <si>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</si>
  <si>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</si>
  <si>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</si>
  <si>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</si>
  <si>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</si>
  <si>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</si>
  <si>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</si>
  <si>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</si>
  <si>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</si>
  <si>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</si>
  <si>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</si>
  <si>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</si>
  <si>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</si>
  <si>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</si>
  <si>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</si>
  <si>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</si>
  <si>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</si>
  <si>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</si>
  <si>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</si>
  <si>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</si>
  <si>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</si>
  <si>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</si>
  <si>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</si>
  <si>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</si>
  <si>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</si>
  <si>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</si>
  <si>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</si>
  <si>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</si>
  <si>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</si>
  <si>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</si>
  <si>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</si>
  <si>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</si>
  <si>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</si>
  <si>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</si>
  <si>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</si>
  <si>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</si>
  <si>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</si>
  <si>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</si>
  <si>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</si>
  <si>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</si>
  <si>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</si>
  <si>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</si>
  <si>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</si>
  <si>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</si>
  <si>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</si>
  <si>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</si>
  <si>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</si>
  <si>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</si>
  <si>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</si>
  <si>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</si>
  <si>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</si>
  <si>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</si>
  <si>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</si>
  <si>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</si>
  <si>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</si>
  <si>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</si>
  <si>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</si>
  <si>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</si>
  <si>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</si>
  <si>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</si>
  <si>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</si>
  <si>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</si>
  <si>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</si>
  <si>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</si>
  <si>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</si>
  <si>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</si>
  <si>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</si>
  <si>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</si>
  <si>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</si>
  <si>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</si>
  <si>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</si>
  <si>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</si>
  <si>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</si>
  <si>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</si>
  <si>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</si>
  <si>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</si>
  <si>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</si>
  <si>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</si>
  <si>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</si>
  <si>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</si>
  <si>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</si>
  <si>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</si>
  <si>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</si>
  <si>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</si>
  <si>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</si>
  <si>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</si>
  <si>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</si>
  <si>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</si>
  <si>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</si>
  <si>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</si>
  <si>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</si>
  <si>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</si>
  <si>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</si>
  <si>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</si>
  <si>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</si>
  <si>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</si>
  <si>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</si>
  <si>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</si>
  <si>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</si>
  <si>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</si>
  <si>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</si>
  <si>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</si>
  <si>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</si>
  <si>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</si>
  <si>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</si>
  <si>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</si>
  <si>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</si>
  <si>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</si>
  <si>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</si>
  <si>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</si>
  <si>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</si>
  <si>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</si>
  <si>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</si>
  <si>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</si>
  <si>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</si>
  <si>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</si>
  <si>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</si>
  <si>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</si>
  <si>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</si>
  <si>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</si>
  <si>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</si>
  <si>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</si>
  <si>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</si>
  <si>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</si>
  <si>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</si>
  <si>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</si>
  <si>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</si>
  <si>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</si>
  <si>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</si>
  <si>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</si>
  <si>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</si>
  <si>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</si>
  <si>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</si>
  <si>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</si>
  <si>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</si>
  <si>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</si>
  <si>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</si>
  <si>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</si>
  <si>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</si>
  <si>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</si>
  <si>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</si>
  <si>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</si>
  <si>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</si>
  <si>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</si>
  <si>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</si>
  <si>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</si>
  <si>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</si>
  <si>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</si>
  <si>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</si>
  <si>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</si>
  <si>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</si>
  <si>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</si>
  <si>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</si>
  <si>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</si>
  <si>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</si>
  <si>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</si>
  <si>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</si>
  <si>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</si>
  <si>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</si>
  <si>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</si>
  <si>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</si>
  <si>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</si>
  <si>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</si>
  <si>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</si>
  <si>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</si>
  <si>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</si>
  <si>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</si>
  <si>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</si>
  <si>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</si>
  <si>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</si>
  <si>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</si>
  <si>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</si>
  <si>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</si>
  <si>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</si>
  <si>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</si>
  <si>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</si>
  <si>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</si>
  <si>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</si>
  <si>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</si>
  <si>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</si>
  <si>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</si>
  <si>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</si>
  <si>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</si>
  <si>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</si>
  <si>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</si>
  <si>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</si>
  <si>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</si>
  <si>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</si>
  <si>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</si>
  <si>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</si>
  <si>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</si>
  <si>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</si>
  <si>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</si>
  <si>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</si>
  <si>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</si>
  <si>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</si>
  <si>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</si>
  <si>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</si>
  <si>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</si>
  <si>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</si>
  <si>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</si>
  <si>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</si>
  <si>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</si>
  <si>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</si>
  <si>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</si>
  <si>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</si>
  <si>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</si>
  <si>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</si>
  <si>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</si>
  <si>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</si>
  <si>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</si>
  <si>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</si>
  <si>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</si>
  <si>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</si>
  <si>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</si>
  <si>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</si>
  <si>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</si>
  <si>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</si>
  <si>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</si>
  <si>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</si>
  <si>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</si>
  <si>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</si>
  <si>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</si>
  <si>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</si>
  <si>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</si>
  <si>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</si>
  <si>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</si>
  <si>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</si>
  <si>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</si>
  <si>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</si>
  <si>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</si>
  <si>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</si>
  <si>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</si>
  <si>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</si>
  <si>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</si>
  <si>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</si>
  <si>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</si>
  <si>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</si>
  <si>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</si>
  <si>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</si>
  <si>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</si>
  <si>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</si>
  <si>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</si>
  <si>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</si>
  <si>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</si>
  <si>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</si>
  <si>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</si>
  <si>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</si>
  <si>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</si>
  <si>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</si>
  <si>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</si>
  <si>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</si>
  <si>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</si>
  <si>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</si>
  <si>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</si>
  <si>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</si>
  <si>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</si>
  <si>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</si>
  <si>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</si>
  <si>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</si>
  <si>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</si>
  <si>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</si>
  <si>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</si>
  <si>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</si>
  <si>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</si>
  <si>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</si>
  <si>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</si>
  <si>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</si>
  <si>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</si>
  <si>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</si>
  <si>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</si>
  <si>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</si>
  <si>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</si>
  <si>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</si>
  <si>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</si>
  <si>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</si>
  <si>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</si>
  <si>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</si>
  <si>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</si>
  <si>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</si>
  <si>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</si>
  <si>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</si>
  <si>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</si>
  <si>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</si>
  <si>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</si>
  <si>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</si>
  <si>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</si>
  <si>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</si>
  <si>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</si>
  <si>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</si>
  <si>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</si>
  <si>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</si>
  <si>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</si>
  <si>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</si>
  <si>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</si>
  <si>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</si>
  <si>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</si>
  <si>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</si>
  <si>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</si>
  <si>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</si>
  <si>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</si>
  <si>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</si>
  <si>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</si>
  <si>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</si>
  <si>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</si>
  <si>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</si>
  <si>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</si>
  <si>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</si>
  <si>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</si>
  <si>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</si>
  <si>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</si>
  <si>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</si>
  <si>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</si>
  <si>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</si>
  <si>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</si>
  <si>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</si>
  <si>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</si>
  <si>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</si>
  <si>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</si>
  <si>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</si>
  <si>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</si>
  <si>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</si>
  <si>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</si>
  <si>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</si>
  <si>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</si>
  <si>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</si>
  <si>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</si>
  <si>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</si>
  <si>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</si>
  <si>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</si>
  <si>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</si>
  <si>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</si>
  <si>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</si>
  <si>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</si>
  <si>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</si>
  <si>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</si>
  <si>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</si>
  <si>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</si>
  <si>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</si>
  <si>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</si>
  <si>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</si>
  <si>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</si>
  <si>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</si>
  <si>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</si>
  <si>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</si>
  <si>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</si>
  <si>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</si>
  <si>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</si>
  <si>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</si>
  <si>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</si>
  <si>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</si>
  <si>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</si>
  <si>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</si>
  <si>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</si>
  <si>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</si>
  <si>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</si>
  <si>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</si>
  <si>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</si>
  <si>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</si>
  <si>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</si>
  <si>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</si>
  <si>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</si>
  <si>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</si>
  <si>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</si>
  <si>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</si>
  <si>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</si>
  <si>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</si>
  <si>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</si>
  <si>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</si>
  <si>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</si>
  <si>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</si>
  <si>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</si>
  <si>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</si>
  <si>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</si>
  <si>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</si>
  <si>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</si>
  <si>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</si>
  <si>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</si>
  <si>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</si>
  <si>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</si>
  <si>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</si>
  <si>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</si>
  <si>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</si>
  <si>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</si>
  <si>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</si>
  <si>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</si>
  <si>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</si>
  <si>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</si>
  <si>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</si>
  <si>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</si>
  <si>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</si>
  <si>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</si>
  <si>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</si>
  <si>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</si>
  <si>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</si>
  <si>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</si>
  <si>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</si>
  <si>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</si>
  <si>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</si>
  <si>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</si>
  <si>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</si>
  <si>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</si>
  <si>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</si>
  <si>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</si>
  <si>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</si>
  <si>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</si>
  <si>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</si>
  <si>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</si>
  <si>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</si>
  <si>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</si>
  <si>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</si>
  <si>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</si>
  <si>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</si>
  <si>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</si>
  <si>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</si>
  <si>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</si>
  <si>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</si>
  <si>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</si>
  <si>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</si>
  <si>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</si>
  <si>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</si>
  <si>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</si>
  <si>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</si>
  <si>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</si>
  <si>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</si>
  <si>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</si>
  <si>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</si>
  <si>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</si>
  <si>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</si>
  <si>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</si>
  <si>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</si>
  <si>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</si>
  <si>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</si>
  <si>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</si>
  <si>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</si>
  <si>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</si>
  <si>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</si>
  <si>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</si>
  <si>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</si>
  <si>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</si>
  <si>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</si>
  <si>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</si>
  <si>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</si>
  <si>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</si>
  <si>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</si>
  <si>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</si>
  <si>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</si>
  <si>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</si>
  <si>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</si>
  <si>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</si>
  <si>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</si>
  <si>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</si>
  <si>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</si>
  <si>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</si>
  <si>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</si>
  <si>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</si>
  <si>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</si>
  <si>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</si>
  <si>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</si>
  <si>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</si>
  <si>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</si>
  <si>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</si>
  <si>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</si>
  <si>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</si>
  <si>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</si>
  <si>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</si>
  <si>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</si>
  <si>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</si>
  <si>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</si>
  <si>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</si>
  <si>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</si>
  <si>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</si>
  <si>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</si>
  <si>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</si>
  <si>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</si>
  <si>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</si>
  <si>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</si>
  <si>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</si>
  <si>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</si>
  <si>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</si>
  <si>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</si>
  <si>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</si>
  <si>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</si>
  <si>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</si>
  <si>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</si>
  <si>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</si>
  <si>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</si>
  <si>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</si>
  <si>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</si>
  <si>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</si>
  <si>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</si>
  <si>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</si>
  <si>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</si>
  <si>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</si>
  <si>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</si>
  <si>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</si>
  <si>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</si>
  <si>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</si>
  <si>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</si>
  <si>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</si>
  <si>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</si>
  <si>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</si>
  <si>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</si>
  <si>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</si>
  <si>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</si>
  <si>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</si>
  <si>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</si>
  <si>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</si>
  <si>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</si>
  <si>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</si>
  <si>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</si>
  <si>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</si>
  <si>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</si>
  <si>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</si>
  <si>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</si>
  <si>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</si>
  <si>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</si>
  <si>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</si>
  <si>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</si>
  <si>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</si>
  <si>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</si>
  <si>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</si>
  <si>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</si>
  <si>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</si>
  <si>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</si>
  <si>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</si>
  <si>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</si>
  <si>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</si>
  <si>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</si>
  <si>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</si>
  <si>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</si>
  <si>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</si>
  <si>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</si>
  <si>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</si>
  <si>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</si>
  <si>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</si>
  <si>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</si>
  <si>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</si>
  <si>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</si>
  <si>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</si>
  <si>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</si>
  <si>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</si>
  <si>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</si>
  <si>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</si>
  <si>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</si>
  <si>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</si>
  <si>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</si>
  <si>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</si>
  <si>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</si>
  <si>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</si>
  <si>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</si>
  <si>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</si>
  <si>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</si>
  <si>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</si>
  <si>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</si>
  <si>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</si>
  <si>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</si>
  <si>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</si>
  <si>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</si>
  <si>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</si>
  <si>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</si>
  <si>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</si>
  <si>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</si>
  <si>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</si>
  <si>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</si>
  <si>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</si>
  <si>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</si>
  <si>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</si>
  <si>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</si>
  <si>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</si>
  <si>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</si>
  <si>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</si>
  <si>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</si>
  <si>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</si>
  <si>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</si>
  <si>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</si>
  <si>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</si>
  <si>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</si>
  <si>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</si>
  <si>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</si>
  <si>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</si>
  <si>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</si>
  <si>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</si>
  <si>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</si>
  <si>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</si>
  <si>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</si>
  <si>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</si>
  <si>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</si>
  <si>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</si>
  <si>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</si>
  <si>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</si>
  <si>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</si>
  <si>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</si>
  <si>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</si>
  <si>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</si>
  <si>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</si>
  <si>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</si>
  <si>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</si>
  <si>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</si>
  <si>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</si>
  <si>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</si>
  <si>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</si>
  <si>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</si>
  <si>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</si>
  <si>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</si>
  <si>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</si>
  <si>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</si>
  <si>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</si>
  <si>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</si>
  <si>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</si>
  <si>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</si>
  <si>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</si>
  <si>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</si>
  <si>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</si>
  <si>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</si>
  <si>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</si>
  <si>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</si>
  <si>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</si>
  <si>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</si>
  <si>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</si>
  <si>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</si>
  <si>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</si>
  <si>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</si>
  <si>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</si>
  <si>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</si>
  <si>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</si>
  <si>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</si>
  <si>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</si>
  <si>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</si>
  <si>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</si>
  <si>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</si>
  <si>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</si>
  <si>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</si>
  <si>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</si>
  <si>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</si>
  <si>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</si>
  <si>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</si>
  <si>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</si>
  <si>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</si>
  <si>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</si>
  <si>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</si>
  <si>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</si>
  <si>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</si>
  <si>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</si>
  <si>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</si>
  <si>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</si>
  <si>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</si>
  <si>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</si>
  <si>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</si>
  <si>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</si>
  <si>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</si>
  <si>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</si>
  <si>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</si>
  <si>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</si>
  <si>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</si>
  <si>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</si>
  <si>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</si>
  <si>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</si>
  <si>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</si>
  <si>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</si>
  <si>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</si>
  <si>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</si>
  <si>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</si>
  <si>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</si>
  <si>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</si>
  <si>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</si>
  <si>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</si>
  <si>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</si>
  <si>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</si>
  <si>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</si>
  <si>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</si>
  <si>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</si>
  <si>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</si>
  <si>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</si>
  <si>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</si>
  <si>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</si>
  <si>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</si>
  <si>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</si>
  <si>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</si>
  <si>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</si>
  <si>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</si>
  <si>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</si>
  <si>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</si>
  <si>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</si>
  <si>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</si>
  <si>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</si>
  <si>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</si>
  <si>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</si>
  <si>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</si>
  <si>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</si>
  <si>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</si>
  <si>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</si>
  <si>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</si>
  <si>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</si>
  <si>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</si>
  <si>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</si>
  <si>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</si>
  <si>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</si>
  <si>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</si>
  <si>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</si>
  <si>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</si>
  <si>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</si>
  <si>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</si>
  <si>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</si>
  <si>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</si>
  <si>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</si>
  <si>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</si>
  <si>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</si>
  <si>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</si>
  <si>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</si>
  <si>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</si>
  <si>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</si>
  <si>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</si>
  <si>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</si>
  <si>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</si>
  <si>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</si>
  <si>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</si>
  <si>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</si>
  <si>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</si>
  <si>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</si>
  <si>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</si>
  <si>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</si>
  <si>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</si>
  <si>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</si>
  <si>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</si>
  <si>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</si>
  <si>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</si>
  <si>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</si>
  <si>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</si>
  <si>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</si>
  <si>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</si>
  <si>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</si>
  <si>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</si>
  <si>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</si>
  <si>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</si>
  <si>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</si>
  <si>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</si>
  <si>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</si>
  <si>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</si>
  <si>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</si>
  <si>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</si>
  <si>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</si>
  <si>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</si>
  <si>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</si>
  <si>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</si>
  <si>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</si>
  <si>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</si>
  <si>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</si>
  <si>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</si>
  <si>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</si>
  <si>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</si>
  <si>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</si>
  <si>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</si>
  <si>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</si>
  <si>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</si>
  <si>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</si>
  <si>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</si>
  <si>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</si>
  <si>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</si>
  <si>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</si>
  <si>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</si>
  <si>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</si>
  <si>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</si>
  <si>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</si>
  <si>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</si>
  <si>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</si>
  <si>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</si>
  <si>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</si>
  <si>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</si>
  <si>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</si>
  <si>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</si>
  <si>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</si>
  <si>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</si>
  <si>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</si>
  <si>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</si>
  <si>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</si>
  <si>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</si>
  <si>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</si>
  <si>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</si>
  <si>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</si>
  <si>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</si>
  <si>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</si>
  <si>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</si>
  <si>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</si>
  <si>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</si>
  <si>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</si>
  <si>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</si>
  <si>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</si>
  <si>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</si>
  <si>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</si>
  <si>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</si>
  <si>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</si>
  <si>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</si>
  <si>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</si>
  <si>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</si>
  <si>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</si>
  <si>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</si>
  <si>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</si>
  <si>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</si>
  <si>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</si>
  <si>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</si>
  <si>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</si>
  <si>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</si>
  <si>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</si>
  <si>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</si>
  <si>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</si>
  <si>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</si>
  <si>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</si>
  <si>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</si>
  <si>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</si>
  <si>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</si>
  <si>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</si>
  <si>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</si>
  <si>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</si>
  <si>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</si>
  <si>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</si>
  <si>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</si>
  <si>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</si>
  <si>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</si>
  <si>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</si>
  <si>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</si>
  <si>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</si>
  <si>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</si>
  <si>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</si>
  <si>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</si>
  <si>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</si>
  <si>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</si>
  <si>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</si>
  <si>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</si>
  <si>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</si>
  <si>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</si>
  <si>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</si>
  <si>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</si>
  <si>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</si>
  <si>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</si>
  <si>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</si>
  <si>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</si>
  <si>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</si>
  <si>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</si>
  <si>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</si>
  <si>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</si>
  <si>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</si>
  <si>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</si>
  <si>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</si>
  <si>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</si>
  <si>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</si>
  <si>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</si>
  <si>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</si>
  <si>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</si>
  <si>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</si>
  <si>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</si>
  <si>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</si>
  <si>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</si>
  <si>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</si>
  <si>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</si>
  <si>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</si>
  <si>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</si>
  <si>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</si>
  <si>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</si>
  <si>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</si>
  <si>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</si>
  <si>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</si>
  <si>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</si>
  <si>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</si>
  <si>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</si>
  <si>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</si>
  <si>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</si>
  <si>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</si>
  <si>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</si>
  <si>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</si>
  <si>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</si>
  <si>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</si>
  <si>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</si>
  <si>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</si>
  <si>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</si>
  <si>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</si>
  <si>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</si>
  <si>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</si>
  <si>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</si>
  <si>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</si>
  <si>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</si>
  <si>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</si>
  <si>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</si>
  <si>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</si>
  <si>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</si>
  <si>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</si>
  <si>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</si>
  <si>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</si>
  <si>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</si>
  <si>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</si>
  <si>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</si>
  <si>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</si>
  <si>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</si>
  <si>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</si>
  <si>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</si>
  <si>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</si>
  <si>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</si>
  <si>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</si>
  <si>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</si>
  <si>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</si>
  <si>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</si>
  <si>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</si>
  <si>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</si>
  <si>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</si>
  <si>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</si>
  <si>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</si>
  <si>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</si>
  <si>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</si>
  <si>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</si>
  <si>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</si>
  <si>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</si>
  <si>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</si>
  <si>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</si>
  <si>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</si>
  <si>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</si>
  <si>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</si>
  <si>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</si>
  <si>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</si>
  <si>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</si>
  <si>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</si>
  <si>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</si>
  <si>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</si>
  <si>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</si>
  <si>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</si>
  <si>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</si>
  <si>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</si>
  <si>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</si>
  <si>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</si>
  <si>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</si>
  <si>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</si>
  <si>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</si>
  <si>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</si>
  <si>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</si>
  <si>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</si>
  <si>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</si>
  <si>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</si>
  <si>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</si>
  <si>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</si>
  <si>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</si>
  <si>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</si>
  <si>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</si>
  <si>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</si>
  <si>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</si>
  <si>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</si>
  <si>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</si>
  <si>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</si>
  <si>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</si>
  <si>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</si>
  <si>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</si>
  <si>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</si>
  <si>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</si>
  <si>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</si>
  <si>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</si>
  <si>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</si>
  <si>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</si>
  <si>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</si>
  <si>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</si>
  <si>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</si>
  <si>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</si>
  <si>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</si>
  <si>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</si>
  <si>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</si>
  <si>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</si>
  <si>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</si>
  <si>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</si>
  <si>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</si>
  <si>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</si>
  <si>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</si>
  <si>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</si>
  <si>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</si>
  <si>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</si>
  <si>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</si>
  <si>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</si>
  <si>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</si>
  <si>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</si>
  <si>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</si>
  <si>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</si>
  <si>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</si>
  <si>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</si>
  <si>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</si>
  <si>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</si>
  <si>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</si>
  <si>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</si>
  <si>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</si>
  <si>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</si>
  <si>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</si>
  <si>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</si>
  <si>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</si>
  <si>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</si>
  <si>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</si>
  <si>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</si>
  <si>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</si>
  <si>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</si>
  <si>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</si>
  <si>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</si>
  <si>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</si>
  <si>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</si>
  <si>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</si>
  <si>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</si>
  <si>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</si>
  <si>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</si>
  <si>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</si>
  <si>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</si>
  <si>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</si>
  <si>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</si>
  <si>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</si>
  <si>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</si>
  <si>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</si>
  <si>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</si>
  <si>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</si>
  <si>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</si>
  <si>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</si>
  <si>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</si>
  <si>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</si>
  <si>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</si>
  <si>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</si>
  <si>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</si>
  <si>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</si>
  <si>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</si>
  <si>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</si>
  <si>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</si>
  <si>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</si>
  <si>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</si>
  <si>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</si>
  <si>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</si>
  <si>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</si>
  <si>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</si>
  <si>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</si>
  <si>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</si>
  <si>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</si>
  <si>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</si>
  <si>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</si>
  <si>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</si>
  <si>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</si>
  <si>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</si>
  <si>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</si>
  <si>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</si>
  <si>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</si>
  <si>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</si>
  <si>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</si>
  <si>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</si>
  <si>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</si>
  <si>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</si>
  <si>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</si>
  <si>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</si>
  <si>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</si>
  <si>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</si>
  <si>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</si>
  <si>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</si>
  <si>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</si>
  <si>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</si>
  <si>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</si>
  <si>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</si>
  <si>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</si>
  <si>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</si>
  <si>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</si>
  <si>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</si>
  <si>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</si>
  <si>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</si>
  <si>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</si>
  <si>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</si>
  <si>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</si>
  <si>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</si>
  <si>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</si>
  <si>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</si>
  <si>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</si>
  <si>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</si>
  <si>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</si>
  <si>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</si>
  <si>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</si>
  <si>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</si>
  <si>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</si>
  <si>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</si>
  <si>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</si>
  <si>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</si>
  <si>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</si>
  <si>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</si>
  <si>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</si>
  <si>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</si>
  <si>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</si>
  <si>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</si>
  <si>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</si>
  <si>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</si>
  <si>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</si>
  <si>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</si>
  <si>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</si>
  <si>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</si>
  <si>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</si>
  <si>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</si>
  <si>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</si>
  <si>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</si>
  <si>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</si>
  <si>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</si>
  <si>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</si>
  <si>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</si>
  <si>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</si>
  <si>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</si>
  <si>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</si>
  <si>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</si>
  <si>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</si>
  <si>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</si>
  <si>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</si>
  <si>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</si>
  <si>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</si>
  <si>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</si>
  <si>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</si>
  <si>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</si>
  <si>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</si>
  <si>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</si>
  <si>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</si>
  <si>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</si>
  <si>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</si>
  <si>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</si>
  <si>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</si>
  <si>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</si>
  <si>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</si>
  <si>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</si>
  <si>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</si>
  <si>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</si>
  <si>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</si>
  <si>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</si>
  <si>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</si>
  <si>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</si>
  <si>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</si>
  <si>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</si>
  <si>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</si>
  <si>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</si>
  <si>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</si>
  <si>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</si>
  <si>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</si>
  <si>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</si>
  <si>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</si>
  <si>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</si>
  <si>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</si>
  <si>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</si>
  <si>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</si>
  <si>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</si>
  <si>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</si>
  <si>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</si>
  <si>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</si>
  <si>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</si>
  <si>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</si>
  <si>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</si>
  <si>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</si>
  <si>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</si>
  <si>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</si>
  <si>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</si>
  <si>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</si>
  <si>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</si>
  <si>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</si>
  <si>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</si>
  <si>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</si>
  <si>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</si>
  <si>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</si>
  <si>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</si>
  <si>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</si>
  <si>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</si>
  <si>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</si>
  <si>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</si>
  <si>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</si>
  <si>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</si>
  <si>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</si>
  <si>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</si>
  <si>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</si>
  <si>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</si>
  <si>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</si>
  <si>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</si>
  <si>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</si>
  <si>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</si>
  <si>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</si>
  <si>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</si>
  <si>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</si>
  <si>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</si>
  <si>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</si>
  <si>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</si>
  <si>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</si>
  <si>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</si>
  <si>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</si>
  <si>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</si>
  <si>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</si>
  <si>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</si>
  <si>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</si>
  <si>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</si>
  <si>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</si>
  <si>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</si>
  <si>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</si>
  <si>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</si>
  <si>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</si>
  <si>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</si>
  <si>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</si>
  <si>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</si>
  <si>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</si>
  <si>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</si>
  <si>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</si>
  <si>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</si>
  <si>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</si>
  <si>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</si>
  <si>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</si>
  <si>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</si>
  <si>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</si>
  <si>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</si>
  <si>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</si>
  <si>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</si>
  <si>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</si>
  <si>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</si>
  <si>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</si>
  <si>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</si>
  <si>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</si>
  <si>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</si>
  <si>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</si>
  <si>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</si>
  <si>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</si>
  <si>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</si>
  <si>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</si>
  <si>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</si>
  <si>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</si>
  <si>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</si>
  <si>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</si>
  <si>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</si>
  <si>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</si>
  <si>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</si>
  <si>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</si>
  <si>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</si>
  <si>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</si>
  <si>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</si>
  <si>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</si>
  <si>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</si>
  <si>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</si>
  <si>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</si>
  <si>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</si>
  <si>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</si>
  <si>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</si>
  <si>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</si>
  <si>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</si>
  <si>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</si>
  <si>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</si>
  <si>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</si>
  <si>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</si>
  <si>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</si>
  <si>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</si>
  <si>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</si>
  <si>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</si>
  <si>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</si>
  <si>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</si>
  <si>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</si>
  <si>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</si>
  <si>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</si>
  <si>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</si>
  <si>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</si>
  <si>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</si>
  <si>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</si>
  <si>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</si>
  <si>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</si>
  <si>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</si>
  <si>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</si>
  <si>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</si>
  <si>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</si>
  <si>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</si>
  <si>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</si>
  <si>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</si>
  <si>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</si>
  <si>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</si>
  <si>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</si>
  <si>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</si>
  <si>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</si>
  <si>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</si>
  <si>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</si>
  <si>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</si>
  <si>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</si>
  <si>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</si>
  <si>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</si>
  <si>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</si>
  <si>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</si>
  <si>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</si>
  <si>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</si>
  <si>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</si>
  <si>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</si>
  <si>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</si>
  <si>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</si>
  <si>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</si>
  <si>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</si>
  <si>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</si>
  <si>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</si>
  <si>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</si>
  <si>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</si>
  <si>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</si>
  <si>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</si>
  <si>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</si>
  <si>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</si>
  <si>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</si>
  <si>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</si>
  <si>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</si>
  <si>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</si>
  <si>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</si>
  <si>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</si>
  <si>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</si>
  <si>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</si>
  <si>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</si>
  <si>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</si>
  <si>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</si>
  <si>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</si>
  <si>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</si>
  <si>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</si>
  <si>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</si>
  <si>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</si>
  <si>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</si>
  <si>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</si>
  <si>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</si>
  <si>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</si>
  <si>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</si>
  <si>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</si>
  <si>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</si>
  <si>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</si>
  <si>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</si>
  <si>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</si>
  <si>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</si>
  <si>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</si>
  <si>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</si>
  <si>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</si>
  <si>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</si>
  <si>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</si>
  <si>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</si>
  <si>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</si>
  <si>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</si>
  <si>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</si>
  <si>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</si>
  <si>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</si>
  <si>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</si>
  <si>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</si>
  <si>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</si>
  <si>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</si>
  <si>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</si>
  <si>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</si>
  <si>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</si>
  <si>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</si>
  <si>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</si>
  <si>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</si>
  <si>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</si>
  <si>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</si>
  <si>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</si>
  <si>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</si>
  <si>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</si>
  <si>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</si>
  <si>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</si>
  <si>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</si>
  <si>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</si>
  <si>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</si>
  <si>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</si>
  <si>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</si>
  <si>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</si>
  <si>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</si>
  <si>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</si>
  <si>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</si>
  <si>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</si>
  <si>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</si>
  <si>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</si>
  <si>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</si>
  <si>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</si>
  <si>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</si>
  <si>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</si>
  <si>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</si>
  <si>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</si>
  <si>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</si>
  <si>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</si>
  <si>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</si>
  <si>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</si>
  <si>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</si>
  <si>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</si>
  <si>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</si>
  <si>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</si>
  <si>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</si>
  <si>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</si>
  <si>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</si>
  <si>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</si>
  <si>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</si>
  <si>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</si>
  <si>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</si>
  <si>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</si>
  <si>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</si>
  <si>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</si>
  <si>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</si>
  <si>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</si>
  <si>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</si>
  <si>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</si>
  <si>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</si>
  <si>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</si>
  <si>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</si>
  <si>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</si>
  <si>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</si>
  <si>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</si>
  <si>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</si>
  <si>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</si>
  <si>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</si>
  <si>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</si>
  <si>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</si>
  <si>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</si>
  <si>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</si>
  <si>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</si>
  <si>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</si>
  <si>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</si>
  <si>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</si>
  <si>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</si>
  <si>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</si>
  <si>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</si>
  <si>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</si>
  <si>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</si>
  <si>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</si>
  <si>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</si>
  <si>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</si>
  <si>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</si>
  <si>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</si>
  <si>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</si>
  <si>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</si>
  <si>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</si>
  <si>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</si>
  <si>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</si>
  <si>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</si>
  <si>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</si>
  <si>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</si>
  <si>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</si>
  <si>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</si>
  <si>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</si>
  <si>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</si>
  <si>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</si>
  <si>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</si>
  <si>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</si>
  <si>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</si>
  <si>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</si>
  <si>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</si>
  <si>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</si>
  <si>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</si>
  <si>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</si>
  <si>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</si>
  <si>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</si>
  <si>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</si>
  <si>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</si>
  <si>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</si>
  <si>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</si>
  <si>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</si>
  <si>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</si>
  <si>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</si>
  <si>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</si>
  <si>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</si>
  <si>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</si>
  <si>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</si>
  <si>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</si>
  <si>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</si>
  <si>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</si>
  <si>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</si>
  <si>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</si>
  <si>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</si>
  <si>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</si>
  <si>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</si>
  <si>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</si>
  <si>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</si>
  <si>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</si>
  <si>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</si>
  <si>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</si>
  <si>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</si>
  <si>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</si>
  <si>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</si>
  <si>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</si>
  <si>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</si>
  <si>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</si>
  <si>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</si>
  <si>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</si>
  <si>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</si>
  <si>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</si>
  <si>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</si>
  <si>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</si>
  <si>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</si>
  <si>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</si>
  <si>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</si>
  <si>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</si>
  <si>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</si>
  <si>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</si>
  <si>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</si>
  <si>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</si>
  <si>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</si>
  <si>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</si>
  <si>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</si>
  <si>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</si>
  <si>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</si>
  <si>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</si>
  <si>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</si>
  <si>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</si>
  <si>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</si>
  <si>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</si>
  <si>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</si>
  <si>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</si>
  <si>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</si>
  <si>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</si>
  <si>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</si>
  <si>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</si>
  <si>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</si>
  <si>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</si>
  <si>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</si>
  <si>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</si>
  <si>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</si>
  <si>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</si>
  <si>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</si>
  <si>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</si>
  <si>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</si>
  <si>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</si>
  <si>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</si>
  <si>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</si>
  <si>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</si>
  <si>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</si>
  <si>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</si>
  <si>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</si>
  <si>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</si>
  <si>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</si>
  <si>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</si>
  <si>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</si>
  <si>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</si>
  <si>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</si>
  <si>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</si>
  <si>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</si>
  <si>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</si>
  <si>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</si>
  <si>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</si>
  <si>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</si>
  <si>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</si>
  <si>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</si>
  <si>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</si>
  <si>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</si>
  <si>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</si>
  <si>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</si>
  <si>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</si>
  <si>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</si>
  <si>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</si>
  <si>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</si>
  <si>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</si>
  <si>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</si>
  <si>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</si>
  <si>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</si>
  <si>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</si>
  <si>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</si>
  <si>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</si>
  <si>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</si>
  <si>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</si>
  <si>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</si>
  <si>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</si>
  <si>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</si>
  <si>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</si>
  <si>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</si>
  <si>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</si>
  <si>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</si>
  <si>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</si>
  <si>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</si>
  <si>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</si>
  <si>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</si>
  <si>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</si>
  <si>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</si>
  <si>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</si>
  <si>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</si>
  <si>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</si>
  <si>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</si>
  <si>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</si>
  <si>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</si>
  <si>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</si>
  <si>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</si>
  <si>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</si>
  <si>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</si>
  <si>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</si>
  <si>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</si>
  <si>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</si>
  <si>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</si>
  <si>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</si>
  <si>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</si>
  <si>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</si>
  <si>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</si>
  <si>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</si>
  <si>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</si>
  <si>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</si>
  <si>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</si>
  <si>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</si>
  <si>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</si>
  <si>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</si>
  <si>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</si>
  <si>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</si>
  <si>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</si>
  <si>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</si>
  <si>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</si>
  <si>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</si>
  <si>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</si>
  <si>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</si>
  <si>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</si>
  <si>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</si>
  <si>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</si>
  <si>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</si>
  <si>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</si>
  <si>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</si>
  <si>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</si>
  <si>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</si>
  <si>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</si>
  <si>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</si>
  <si>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</si>
  <si>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</si>
  <si>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</si>
  <si>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</si>
  <si>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</si>
  <si>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</si>
  <si>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</si>
  <si>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</si>
  <si>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</si>
  <si>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</si>
  <si>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</si>
  <si>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</si>
  <si>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</si>
  <si>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</si>
  <si>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</si>
  <si>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</si>
  <si>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</si>
  <si>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</si>
  <si>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</si>
  <si>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</si>
  <si>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</si>
  <si>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</si>
  <si>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</si>
  <si>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</si>
  <si>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</si>
  <si>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</si>
  <si>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</si>
  <si>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</si>
  <si>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</si>
  <si>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</si>
  <si>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</si>
  <si>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</si>
  <si>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</si>
  <si>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</si>
  <si>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</si>
  <si>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</si>
  <si>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</si>
  <si>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</si>
  <si>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</si>
  <si>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</si>
  <si>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</si>
  <si>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</si>
  <si>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</si>
  <si>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</si>
  <si>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</si>
  <si>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</si>
  <si>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</si>
  <si>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</si>
  <si>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</si>
  <si>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</si>
  <si>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</si>
  <si>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</si>
  <si>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</si>
  <si>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</si>
  <si>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</si>
  <si>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</si>
  <si>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</si>
  <si>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</si>
  <si>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</si>
  <si>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</si>
  <si>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</si>
  <si>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</si>
  <si>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</si>
  <si>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</si>
  <si>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</si>
  <si>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</si>
  <si>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</si>
  <si>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</si>
  <si>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</si>
  <si>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</si>
  <si>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</si>
  <si>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</si>
  <si>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</si>
  <si>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</si>
  <si>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</si>
  <si>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</si>
  <si>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</si>
  <si>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</si>
  <si>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</si>
  <si>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</si>
  <si>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</si>
  <si>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</si>
  <si>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</si>
  <si>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</si>
  <si>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</si>
  <si>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</si>
  <si>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</si>
  <si>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</si>
  <si>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</si>
  <si>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</si>
  <si>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</si>
  <si>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</si>
  <si>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</si>
  <si>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</si>
  <si>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</si>
  <si>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</si>
  <si>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</si>
  <si>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</si>
  <si>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</si>
  <si>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</si>
  <si>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</si>
  <si>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</si>
  <si>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</si>
  <si>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</si>
  <si>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</si>
  <si>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</si>
  <si>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</si>
  <si>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</si>
  <si>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</si>
  <si>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</si>
  <si>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</si>
  <si>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</si>
  <si>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</si>
  <si>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</si>
  <si>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</si>
  <si>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</si>
  <si>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</si>
  <si>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</si>
  <si>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</si>
  <si>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</si>
  <si>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</si>
  <si>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</si>
  <si>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</si>
  <si>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</si>
  <si>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</si>
  <si>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</si>
  <si>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</si>
  <si>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</si>
  <si>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</si>
  <si>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</si>
  <si>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</si>
  <si>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</si>
  <si>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</si>
  <si>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</si>
  <si>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</si>
  <si>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</si>
  <si>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</si>
  <si>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</si>
  <si>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</si>
  <si>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</si>
  <si>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</si>
  <si>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</si>
  <si>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</si>
  <si>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</si>
  <si>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</si>
  <si>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</si>
  <si>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</si>
  <si>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</si>
  <si>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</si>
  <si>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</si>
  <si>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</si>
  <si>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</si>
  <si>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</si>
  <si>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</si>
  <si>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</si>
  <si>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</si>
  <si>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</si>
  <si>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</si>
  <si>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</si>
  <si>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</si>
  <si>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</si>
  <si>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</si>
  <si>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</si>
  <si>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</si>
  <si>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</si>
  <si>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</si>
  <si>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</si>
  <si>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</si>
  <si>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</si>
  <si>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</si>
  <si>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</si>
  <si>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</si>
  <si>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</si>
  <si>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</si>
  <si>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</si>
  <si>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</si>
  <si>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</si>
  <si>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</si>
  <si>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</si>
  <si>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</si>
  <si>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</si>
  <si>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</si>
  <si>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</si>
  <si>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</si>
  <si>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</si>
  <si>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</si>
  <si>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</si>
  <si>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</si>
  <si>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</si>
  <si>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</si>
  <si>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</si>
  <si>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</si>
  <si>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</si>
  <si>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</si>
  <si>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</si>
  <si>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</si>
  <si>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</si>
  <si>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</si>
  <si>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</si>
  <si>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</si>
  <si>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</si>
  <si>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</si>
  <si>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</si>
  <si>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</si>
  <si>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</si>
  <si>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</si>
  <si>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</si>
  <si>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</si>
  <si>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</si>
  <si>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</si>
  <si>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</si>
  <si>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</si>
  <si>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</si>
  <si>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</si>
  <si>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</si>
  <si>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</si>
  <si>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</si>
  <si>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</si>
  <si>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</si>
  <si>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</si>
  <si>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</si>
  <si>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</si>
  <si>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</si>
  <si>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</si>
  <si>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</si>
  <si>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</si>
  <si>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</si>
  <si>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</si>
  <si>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</si>
  <si>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</si>
  <si>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</si>
  <si>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</si>
  <si>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</si>
  <si>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</si>
  <si>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</si>
  <si>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</si>
  <si>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</si>
  <si>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</si>
  <si>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</si>
  <si>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</si>
  <si>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</si>
  <si>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</si>
  <si>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</si>
  <si>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</si>
  <si>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</si>
  <si>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</si>
  <si>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</si>
  <si>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</si>
  <si>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</si>
  <si>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</si>
  <si>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</si>
  <si>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</si>
  <si>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</si>
  <si>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</si>
  <si>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</si>
  <si>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</si>
  <si>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</si>
  <si>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</si>
  <si>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</si>
  <si>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</si>
  <si>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</si>
  <si>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</si>
  <si>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</si>
  <si>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</si>
  <si>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</si>
  <si>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</si>
  <si>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</si>
  <si>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</si>
  <si>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</si>
  <si>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</si>
  <si>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</si>
  <si>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</si>
  <si>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</si>
  <si>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</si>
  <si>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</si>
  <si>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</si>
  <si>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</si>
  <si>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</si>
  <si>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</si>
  <si>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</si>
  <si>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</si>
  <si>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</si>
  <si>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</si>
  <si>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</si>
  <si>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</si>
  <si>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</si>
  <si>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</si>
  <si>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</si>
  <si>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</si>
  <si>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</si>
  <si>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</si>
  <si>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</si>
  <si>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</si>
  <si>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</si>
  <si>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</si>
  <si>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</si>
  <si>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</si>
  <si>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</si>
  <si>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</si>
  <si>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</si>
  <si>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</si>
  <si>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</si>
  <si>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</si>
  <si>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</si>
  <si>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</si>
  <si>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</si>
  <si>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</si>
  <si>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</si>
  <si>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</si>
  <si>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</si>
  <si>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</si>
  <si>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</si>
  <si>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</si>
  <si>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</si>
  <si>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</si>
  <si>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</si>
  <si>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</si>
  <si>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</si>
  <si>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</si>
  <si>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</si>
  <si>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</si>
  <si>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</si>
  <si>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</si>
  <si>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</si>
  <si>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</si>
  <si>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</si>
  <si>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</si>
  <si>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</si>
  <si>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</si>
  <si>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</si>
  <si>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</si>
  <si>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</si>
  <si>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</si>
  <si>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</si>
  <si>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</si>
  <si>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</si>
  <si>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</si>
  <si>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</si>
  <si>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</si>
  <si>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</si>
  <si>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</si>
  <si>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</si>
  <si>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</si>
  <si>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</si>
  <si>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</si>
  <si>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</si>
  <si>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</si>
  <si>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</si>
  <si>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</si>
  <si>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</si>
  <si>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</si>
  <si>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</si>
  <si>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</si>
  <si>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</si>
  <si>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</si>
  <si>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</si>
  <si>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</si>
  <si>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</si>
  <si>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</si>
  <si>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</si>
  <si>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</si>
  <si>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</si>
  <si>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</si>
  <si>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</si>
  <si>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</si>
  <si>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</si>
  <si>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</si>
  <si>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</si>
  <si>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</si>
  <si>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</si>
  <si>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</si>
  <si>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</si>
  <si>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</si>
  <si>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</si>
  <si>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</si>
  <si>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</si>
  <si>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</si>
  <si>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</si>
  <si>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</si>
  <si>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</si>
  <si>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</si>
  <si>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</si>
  <si>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</si>
  <si>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</si>
  <si>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</si>
  <si>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</si>
  <si>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</si>
  <si>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</si>
  <si>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</si>
  <si>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</si>
  <si>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</si>
  <si>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</si>
  <si>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</si>
  <si>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</si>
  <si>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</si>
  <si>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</si>
  <si>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</si>
  <si>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</si>
  <si>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</si>
  <si>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</si>
  <si>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</si>
  <si>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</si>
  <si>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</si>
  <si>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</si>
  <si>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</si>
  <si>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</si>
  <si>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</si>
  <si>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</si>
  <si>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</si>
  <si>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</si>
  <si>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</si>
  <si>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</si>
  <si>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</si>
  <si>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</si>
  <si>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</si>
  <si>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</si>
  <si>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</si>
  <si>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</si>
  <si>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</si>
  <si>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</si>
  <si>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</si>
  <si>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</si>
  <si>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</si>
  <si>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</si>
  <si>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</si>
  <si>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</si>
  <si>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</si>
  <si>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</si>
  <si>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</si>
  <si>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</si>
  <si>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</si>
  <si>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</si>
  <si>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</si>
  <si>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</si>
  <si>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</si>
  <si>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</si>
  <si>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</si>
  <si>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</si>
  <si>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</si>
  <si>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</si>
  <si>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</si>
  <si>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</si>
  <si>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</si>
  <si>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</si>
  <si>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</si>
  <si>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</si>
  <si>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</si>
  <si>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</si>
  <si>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</si>
  <si>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</si>
  <si>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</si>
  <si>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</si>
  <si>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</si>
  <si>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</si>
  <si>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</si>
  <si>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</si>
  <si>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</si>
  <si>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</si>
  <si>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</si>
  <si>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</si>
  <si>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</si>
  <si>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</si>
  <si>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</si>
  <si>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</si>
  <si>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</si>
  <si>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</si>
  <si>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</si>
  <si>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</si>
  <si>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</si>
  <si>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</si>
  <si>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</si>
  <si>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</si>
  <si>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</si>
  <si>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</si>
  <si>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</si>
  <si>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</si>
  <si>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</si>
  <si>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</si>
  <si>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</si>
  <si>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</si>
  <si>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</si>
  <si>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</si>
  <si>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</si>
  <si>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</si>
  <si>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</si>
  <si>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</si>
  <si>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</si>
  <si>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</si>
  <si>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</si>
  <si>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</si>
  <si>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</si>
  <si>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</si>
  <si>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</si>
  <si>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</si>
  <si>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</si>
  <si>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</si>
  <si>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</si>
  <si>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</si>
  <si>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</si>
  <si>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</si>
  <si>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</si>
  <si>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</si>
  <si>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</si>
  <si>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</si>
  <si>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</si>
  <si>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</si>
  <si>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</si>
  <si>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</si>
  <si>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</si>
  <si>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</si>
  <si>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</si>
  <si>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</si>
  <si>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</si>
  <si>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</si>
  <si>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</si>
  <si>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</si>
  <si>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</si>
  <si>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</si>
  <si>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</si>
  <si>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</si>
  <si>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</si>
  <si>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</si>
  <si>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</si>
  <si>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</si>
  <si>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</si>
  <si>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</si>
  <si>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</si>
  <si>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</si>
  <si>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</si>
  <si>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</si>
  <si>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</si>
  <si>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</si>
  <si>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</si>
  <si>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</si>
  <si>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</si>
  <si>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</si>
  <si>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</si>
  <si>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</si>
  <si>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</si>
  <si>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</si>
  <si>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</si>
  <si>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</si>
  <si>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</si>
  <si>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</si>
  <si>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</si>
  <si>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</si>
  <si>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</si>
  <si>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</si>
  <si>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</si>
  <si>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</si>
  <si>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</si>
  <si>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</si>
  <si>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</si>
  <si>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</si>
  <si>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</si>
  <si>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</si>
  <si>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</si>
  <si>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</si>
  <si>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</si>
  <si>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</si>
  <si>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</si>
  <si>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</si>
  <si>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</si>
  <si>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</si>
  <si>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</si>
  <si>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</si>
  <si>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</si>
  <si>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</si>
  <si>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</si>
  <si>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</si>
  <si>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</si>
  <si>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</si>
  <si>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</si>
  <si>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</si>
  <si>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</si>
  <si>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</si>
  <si>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</si>
  <si>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</si>
  <si>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</si>
  <si>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</si>
  <si>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</si>
  <si>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</si>
  <si>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</si>
  <si>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</si>
  <si>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</si>
  <si>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</si>
  <si>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</si>
  <si>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</si>
  <si>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</si>
  <si>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</si>
  <si>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</si>
  <si>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</si>
  <si>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</si>
  <si>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</si>
  <si>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</si>
  <si>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</si>
  <si>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</si>
  <si>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</si>
  <si>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</si>
  <si>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</si>
  <si>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</si>
  <si>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</si>
  <si>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</si>
  <si>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</si>
  <si>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</si>
  <si>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</si>
  <si>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</si>
  <si>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</si>
  <si>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</si>
  <si>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</si>
  <si>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</si>
  <si>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</si>
  <si>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</si>
  <si>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</si>
  <si>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</si>
  <si>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</si>
  <si>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</si>
  <si>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</si>
  <si>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</si>
  <si>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</si>
  <si>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</si>
  <si>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</si>
  <si>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</si>
  <si>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</si>
  <si>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</si>
  <si>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</si>
  <si>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</si>
  <si>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</si>
  <si>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</si>
  <si>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</si>
  <si>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</si>
  <si>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</si>
  <si>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</si>
  <si>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</si>
  <si>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</si>
  <si>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</si>
  <si>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</si>
  <si>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</si>
  <si>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</si>
  <si>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</si>
  <si>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</si>
  <si>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</si>
  <si>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</si>
  <si>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</si>
  <si>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</si>
  <si>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</si>
  <si>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</si>
  <si>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</si>
  <si>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</si>
  <si>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</si>
  <si>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</si>
  <si>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</si>
  <si>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</si>
  <si>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</si>
  <si>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</si>
  <si>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</si>
  <si>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</si>
  <si>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</si>
  <si>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</si>
  <si>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</si>
  <si>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</si>
  <si>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</si>
  <si>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</si>
  <si>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</si>
  <si>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</si>
  <si>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</si>
  <si>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</si>
  <si>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</si>
  <si>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</si>
  <si>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</si>
  <si>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</si>
  <si>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</si>
  <si>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</si>
  <si>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</si>
  <si>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</si>
  <si>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</si>
  <si>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</si>
  <si>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</si>
  <si>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</si>
  <si>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</si>
  <si>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</si>
  <si>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</si>
  <si>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</si>
  <si>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</si>
  <si>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</si>
  <si>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</si>
  <si>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</si>
  <si>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</si>
  <si>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</si>
  <si>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</si>
  <si>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</si>
  <si>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</si>
  <si>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</si>
  <si>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</si>
  <si>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</si>
  <si>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</si>
  <si>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</si>
  <si>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</si>
  <si>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</si>
  <si>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</si>
  <si>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</si>
  <si>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</si>
  <si>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</si>
  <si>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</si>
  <si>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</si>
  <si>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</si>
  <si>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</si>
  <si>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</si>
  <si>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</si>
  <si>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</si>
  <si>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</si>
  <si>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</si>
  <si>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</si>
  <si>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</si>
  <si>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</si>
  <si>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</si>
  <si>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</si>
  <si>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</si>
  <si>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</si>
  <si>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</si>
  <si>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</si>
  <si>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</si>
  <si>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</si>
  <si>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</si>
  <si>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</si>
  <si>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</si>
  <si>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</si>
  <si>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</si>
  <si>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</si>
  <si>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</si>
  <si>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</si>
  <si>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</si>
  <si>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</si>
  <si>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</si>
  <si>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</si>
  <si>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</si>
  <si>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</si>
  <si>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</si>
  <si>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</si>
  <si>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</si>
  <si>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</si>
  <si>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</si>
  <si>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</si>
  <si>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</si>
  <si>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</si>
  <si>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</si>
  <si>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</si>
  <si>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</si>
  <si>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</si>
  <si>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</si>
  <si>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</si>
  <si>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</si>
  <si>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</si>
  <si>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</si>
  <si>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</si>
  <si>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</si>
  <si>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</si>
  <si>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</si>
  <si>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</si>
  <si>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</si>
  <si>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</si>
  <si>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</si>
  <si>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</si>
  <si>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</si>
  <si>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</si>
  <si>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</si>
  <si>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</si>
  <si>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</si>
  <si>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</si>
  <si>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</si>
  <si>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</si>
  <si>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</si>
  <si>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</si>
  <si>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</si>
  <si>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</si>
  <si>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</si>
  <si>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</si>
  <si>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</si>
  <si>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</si>
  <si>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</si>
  <si>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</si>
  <si>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</si>
  <si>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</si>
  <si>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</si>
  <si>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</si>
  <si>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</si>
  <si>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</si>
  <si>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</si>
  <si>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</si>
  <si>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</si>
  <si>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</si>
  <si>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</si>
  <si>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</si>
  <si>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</si>
  <si>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</si>
  <si>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</si>
  <si>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</si>
  <si>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</si>
  <si>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</si>
  <si>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</si>
  <si>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</si>
  <si>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</si>
  <si>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</si>
  <si>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</si>
  <si>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</si>
  <si>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</si>
  <si>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</si>
  <si>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</si>
  <si>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</si>
  <si>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</si>
  <si>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</si>
  <si>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</si>
  <si>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</si>
  <si>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</si>
  <si>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</si>
  <si>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</si>
  <si>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</si>
  <si>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</si>
  <si>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</si>
  <si>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</si>
  <si>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</si>
  <si>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</si>
  <si>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</si>
  <si>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</si>
  <si>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</si>
  <si>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</si>
  <si>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</si>
  <si>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</si>
  <si>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</si>
  <si>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</si>
  <si>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</si>
  <si>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</si>
  <si>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</si>
  <si>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</si>
  <si>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</si>
  <si>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</si>
  <si>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</si>
  <si>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</si>
  <si>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</si>
  <si>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</si>
  <si>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</si>
  <si>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</si>
  <si>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</si>
  <si>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</si>
  <si>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</si>
  <si>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</si>
  <si>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</si>
  <si>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</si>
  <si>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</si>
  <si>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</si>
  <si>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</si>
  <si>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</si>
  <si>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</si>
  <si>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</si>
  <si>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</si>
  <si>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</si>
  <si>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</si>
  <si>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</si>
  <si>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</si>
  <si>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</si>
  <si>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</si>
  <si>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</si>
  <si>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</si>
  <si>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</si>
  <si>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</si>
  <si>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</si>
  <si>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</si>
  <si>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</si>
  <si>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</si>
  <si>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</si>
  <si>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</si>
  <si>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</si>
  <si>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</si>
  <si>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</si>
  <si>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</si>
  <si>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</si>
  <si>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</si>
  <si>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</si>
  <si>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</si>
  <si>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</si>
  <si>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</si>
  <si>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</si>
  <si>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</si>
  <si>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</si>
  <si>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</si>
  <si>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</si>
  <si>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</si>
  <si>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</si>
  <si>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</si>
  <si>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</si>
  <si>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</si>
  <si>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</si>
  <si>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</si>
  <si>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</si>
  <si>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</si>
  <si>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</si>
  <si>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</si>
  <si>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</si>
  <si>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</si>
  <si>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</si>
  <si>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</si>
  <si>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</si>
  <si>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</si>
  <si>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</si>
  <si>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</si>
  <si>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</si>
  <si>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</si>
  <si>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</si>
  <si>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</si>
  <si>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</si>
  <si>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</si>
  <si>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</si>
  <si>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</si>
  <si>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</si>
  <si>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</si>
  <si>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</si>
  <si>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</si>
  <si>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</si>
  <si>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</si>
  <si>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</si>
  <si>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</si>
  <si>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</si>
  <si>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</si>
  <si>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</si>
  <si>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</si>
  <si>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</si>
  <si>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</si>
  <si>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</si>
  <si>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</si>
  <si>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</si>
  <si>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</si>
  <si>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</si>
  <si>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</si>
  <si>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</si>
  <si>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</si>
  <si>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</si>
  <si>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</si>
  <si>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</si>
  <si>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</si>
  <si>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</si>
  <si>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</si>
  <si>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</si>
  <si>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</si>
  <si>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</si>
  <si>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</si>
  <si>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</si>
  <si>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</si>
  <si>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</si>
  <si>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</si>
  <si>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</si>
  <si>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</si>
  <si>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</si>
  <si>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</si>
  <si>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</si>
  <si>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</si>
  <si>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</si>
  <si>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</si>
  <si>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</si>
  <si>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</si>
  <si>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</si>
  <si>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</si>
  <si>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</si>
  <si>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</si>
  <si>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</si>
  <si>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</si>
  <si>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</si>
  <si>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</si>
  <si>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</si>
  <si>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</si>
  <si>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</si>
  <si>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</si>
  <si>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</si>
  <si>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</si>
  <si>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</si>
  <si>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</si>
  <si>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</si>
  <si>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</si>
  <si>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</si>
  <si>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</si>
  <si>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</si>
  <si>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</si>
  <si>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</si>
  <si>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</si>
  <si>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</si>
  <si>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</si>
  <si>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</si>
  <si>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</si>
  <si>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</si>
  <si>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</si>
  <si>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</si>
  <si>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</si>
  <si>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</si>
  <si>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</si>
  <si>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</si>
  <si>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</si>
  <si>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</si>
  <si>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</si>
  <si>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</si>
  <si>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</si>
  <si>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</si>
  <si>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</si>
  <si>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</si>
  <si>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</si>
  <si>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</si>
  <si>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</si>
  <si>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</si>
  <si>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</si>
  <si>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</si>
  <si>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</si>
  <si>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</si>
  <si>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</si>
  <si>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</si>
  <si>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</si>
  <si>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</si>
  <si>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</si>
  <si>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</si>
  <si>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</si>
  <si>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</si>
  <si>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</si>
  <si>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</si>
  <si>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</si>
  <si>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</si>
  <si>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</si>
  <si>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</si>
  <si>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</si>
  <si>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</si>
  <si>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</si>
  <si>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</si>
  <si>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</si>
  <si>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</si>
  <si>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</si>
  <si>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</si>
  <si>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</si>
  <si>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</si>
  <si>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</si>
  <si>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</si>
  <si>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</si>
  <si>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</si>
  <si>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</si>
  <si>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</si>
  <si>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</si>
  <si>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</si>
  <si>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</si>
  <si>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</si>
  <si>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</si>
  <si>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</si>
  <si>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</si>
  <si>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</si>
  <si>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</si>
  <si>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</si>
  <si>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</si>
  <si>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</si>
  <si>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</si>
  <si>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</si>
  <si>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</si>
  <si>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</si>
  <si>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</si>
  <si>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</si>
  <si>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</si>
  <si>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</si>
  <si>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</si>
  <si>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</si>
  <si>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</si>
  <si>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</si>
  <si>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</si>
  <si>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</si>
  <si>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</si>
  <si>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</si>
  <si>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</si>
  <si>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</si>
  <si>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</si>
  <si>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</si>
  <si>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</si>
  <si>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</si>
  <si>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</si>
  <si>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</si>
  <si>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</si>
  <si>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</si>
  <si>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</si>
  <si>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</si>
  <si>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</si>
  <si>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</si>
  <si>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</si>
  <si>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</si>
  <si>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</si>
  <si>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</si>
  <si>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</si>
  <si>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</si>
  <si>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</si>
  <si>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</si>
  <si>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</si>
  <si>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</si>
  <si>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</si>
  <si>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</si>
  <si>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</si>
  <si>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</si>
  <si>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</si>
  <si>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</si>
  <si>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</si>
  <si>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</si>
  <si>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</si>
  <si>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</si>
  <si>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</si>
  <si>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</si>
  <si>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</si>
  <si>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</si>
  <si>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</si>
  <si>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</si>
  <si>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</si>
  <si>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</si>
  <si>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</si>
  <si>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</si>
  <si>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</si>
  <si>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</si>
  <si>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</si>
  <si>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</si>
  <si>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</si>
  <si>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</si>
  <si>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</si>
  <si>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</si>
  <si>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</si>
  <si>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</si>
  <si>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</si>
  <si>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</si>
  <si>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</si>
  <si>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</si>
  <si>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</si>
  <si>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</si>
  <si>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</si>
  <si>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</si>
  <si>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</si>
  <si>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</si>
  <si>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</si>
  <si>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</si>
  <si>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</si>
  <si>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</si>
  <si>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</si>
  <si>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</si>
  <si>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</si>
  <si>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</si>
  <si>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</si>
  <si>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</si>
  <si>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</si>
  <si>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</si>
  <si>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</si>
  <si>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</si>
  <si>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</si>
  <si>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</si>
  <si>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</si>
  <si>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</si>
  <si>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</si>
  <si>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</si>
  <si>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</si>
  <si>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</si>
  <si>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</si>
  <si>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</si>
  <si>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</si>
  <si>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</si>
  <si>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</si>
  <si>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</si>
  <si>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</si>
  <si>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</si>
  <si>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</si>
  <si>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</si>
  <si>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</si>
  <si>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</si>
  <si>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</si>
  <si>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</si>
  <si>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</si>
  <si>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</si>
  <si>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</si>
  <si>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</si>
  <si>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</si>
  <si>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</si>
  <si>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</si>
  <si>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</si>
  <si>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</si>
  <si>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</si>
  <si>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</si>
  <si>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</si>
  <si>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</si>
  <si>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</si>
  <si>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</si>
  <si>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</si>
  <si>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</si>
  <si>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</si>
  <si>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</si>
  <si>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</si>
  <si>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</si>
  <si>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</si>
  <si>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</si>
  <si>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</si>
  <si>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</si>
  <si>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</si>
  <si>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</si>
  <si>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</si>
  <si>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</si>
  <si>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</si>
  <si>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</si>
  <si>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</si>
  <si>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</si>
  <si>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</si>
  <si>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</si>
  <si>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</si>
  <si>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</si>
  <si>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</si>
  <si>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</si>
  <si>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</si>
  <si>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</si>
  <si>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</si>
  <si>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</si>
  <si>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</si>
  <si>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</si>
  <si>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</si>
  <si>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</si>
  <si>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</si>
  <si>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</si>
  <si>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</si>
  <si>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</si>
  <si>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</si>
  <si>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</si>
  <si>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</si>
  <si>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</si>
  <si>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</si>
  <si>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</si>
  <si>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</si>
  <si>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</si>
  <si>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</si>
  <si>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</si>
  <si>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</si>
  <si>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</si>
  <si>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</si>
  <si>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</si>
  <si>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</si>
  <si>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</si>
  <si>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</si>
  <si>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</si>
  <si>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</si>
  <si>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</si>
  <si>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</si>
  <si>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</si>
  <si>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</si>
  <si>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</si>
  <si>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</si>
  <si>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</si>
  <si>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</si>
  <si>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</si>
  <si>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</si>
  <si>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</si>
  <si>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</si>
  <si>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</si>
  <si>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</si>
  <si>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</si>
  <si>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</si>
  <si>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</si>
  <si>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</si>
  <si>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</si>
  <si>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</si>
  <si>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</si>
  <si>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</si>
  <si>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</si>
  <si>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</si>
  <si>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</si>
  <si>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</si>
  <si>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</si>
  <si>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</si>
  <si>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</si>
  <si>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</si>
  <si>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</si>
  <si>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</si>
  <si>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</si>
  <si>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</si>
  <si>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</si>
  <si>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</si>
  <si>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</si>
  <si>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</si>
  <si>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</si>
  <si>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</si>
  <si>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</si>
  <si>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</si>
  <si>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</si>
  <si>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</si>
  <si>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</si>
  <si>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</si>
  <si>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</si>
  <si>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</si>
  <si>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</si>
  <si>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</si>
  <si>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</si>
  <si>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</si>
  <si>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</si>
  <si>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</si>
  <si>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</si>
  <si>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</si>
  <si>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</si>
  <si>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</si>
  <si>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</si>
  <si>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</si>
  <si>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</si>
  <si>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</si>
  <si>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</si>
  <si>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</si>
  <si>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</si>
  <si>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</si>
  <si>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</si>
  <si>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</si>
  <si>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</si>
  <si>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</si>
  <si>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</si>
  <si>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</si>
  <si>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</si>
  <si>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</si>
  <si>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</si>
  <si>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</si>
  <si>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</si>
  <si>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</si>
  <si>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</si>
  <si>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</si>
  <si>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</si>
  <si>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</si>
  <si>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</si>
  <si>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</si>
  <si>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</si>
  <si>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</si>
  <si>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</si>
  <si>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</si>
  <si>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</si>
  <si>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</si>
  <si>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</si>
  <si>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</si>
  <si>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</si>
  <si>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</si>
  <si>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</si>
  <si>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</si>
  <si>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</si>
  <si>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</si>
  <si>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</si>
  <si>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</si>
  <si>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</si>
  <si>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</si>
  <si>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</si>
  <si>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</si>
  <si>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</si>
  <si>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</si>
  <si>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</si>
  <si>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</si>
  <si>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</si>
  <si>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</si>
  <si>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</si>
  <si>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</si>
  <si>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</si>
  <si>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</si>
  <si>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</si>
  <si>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</si>
  <si>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</si>
  <si>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</si>
  <si>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</si>
  <si>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</si>
  <si>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</si>
  <si>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</si>
  <si>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</si>
  <si>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</si>
  <si>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</si>
  <si>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</si>
  <si>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</si>
  <si>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</si>
  <si>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</si>
  <si>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</si>
  <si>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</si>
  <si>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</si>
  <si>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</si>
  <si>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</si>
  <si>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</si>
  <si>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</si>
  <si>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</si>
  <si>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</si>
  <si>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</si>
  <si>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</si>
  <si>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</si>
  <si>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</si>
  <si>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</si>
  <si>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</si>
  <si>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</si>
  <si>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</si>
  <si>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</si>
  <si>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</si>
  <si>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</si>
  <si>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</si>
  <si>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</si>
  <si>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</si>
  <si>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</si>
  <si>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</si>
  <si>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</si>
  <si>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</si>
  <si>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</si>
  <si>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</si>
  <si>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</si>
  <si>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</si>
  <si>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</si>
  <si>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</si>
  <si>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</si>
  <si>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</si>
  <si>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</si>
  <si>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</si>
  <si>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</si>
  <si>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</si>
  <si>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</si>
  <si>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</si>
  <si>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</si>
  <si>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</si>
  <si>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</si>
  <si>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</si>
  <si>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</si>
  <si>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</si>
  <si>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</si>
  <si>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</si>
  <si>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</si>
  <si>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</si>
  <si>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</si>
  <si>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</si>
  <si>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</si>
  <si>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</si>
  <si>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</si>
  <si>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</si>
  <si>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</si>
  <si>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</si>
  <si>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</si>
  <si>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</si>
  <si>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</si>
  <si>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</si>
  <si>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</si>
  <si>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</si>
  <si>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</si>
  <si>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</si>
  <si>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</si>
  <si>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</si>
  <si>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</si>
  <si>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</si>
  <si>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</si>
  <si>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</si>
  <si>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</si>
  <si>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</si>
  <si>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</si>
  <si>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</si>
  <si>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</si>
  <si>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</si>
  <si>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</si>
  <si>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</si>
  <si>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</si>
  <si>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</si>
  <si>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</si>
  <si>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</si>
  <si>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</si>
  <si>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</si>
  <si>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</si>
  <si>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</si>
  <si>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</si>
  <si>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</si>
  <si>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</si>
  <si>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</si>
  <si>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</si>
  <si>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</si>
  <si>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</si>
  <si>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</si>
  <si>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</si>
  <si>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</si>
  <si>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</si>
  <si>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</si>
  <si>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</si>
  <si>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</si>
  <si>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</si>
  <si>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</si>
  <si>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</si>
  <si>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</si>
  <si>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</si>
  <si>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</si>
  <si>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</si>
  <si>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</si>
  <si>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</si>
  <si>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</si>
  <si>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</si>
  <si>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</si>
  <si>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</si>
  <si>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</si>
  <si>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</si>
  <si>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</si>
  <si>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</si>
  <si>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</si>
  <si>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</si>
  <si>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</si>
  <si>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</si>
  <si>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</si>
  <si>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</si>
  <si>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</si>
  <si>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</si>
  <si>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</si>
  <si>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</si>
  <si>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</si>
  <si>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</si>
  <si>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</si>
  <si>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</si>
  <si>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</si>
  <si>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</si>
  <si>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</si>
  <si>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</si>
  <si>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</si>
  <si>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</si>
  <si>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</si>
  <si>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</si>
  <si>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</si>
  <si>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</si>
  <si>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</si>
  <si>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</si>
  <si>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</si>
  <si>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</si>
  <si>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</si>
  <si>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</si>
  <si>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</si>
  <si>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</si>
  <si>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</si>
  <si>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</si>
  <si>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</si>
  <si>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</si>
  <si>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</si>
  <si>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</si>
  <si>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</si>
  <si>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</si>
  <si>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</si>
  <si>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</si>
  <si>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</si>
  <si>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</si>
  <si>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</si>
  <si>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</si>
  <si>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</si>
  <si>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</si>
  <si>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</si>
  <si>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</si>
  <si>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</si>
  <si>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</si>
  <si>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</si>
  <si>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</si>
  <si>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</si>
  <si>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</si>
  <si>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</si>
  <si>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</si>
  <si>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</si>
  <si>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</si>
  <si>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</si>
  <si>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</si>
  <si>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</si>
  <si>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</si>
  <si>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</si>
  <si>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</si>
  <si>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</si>
  <si>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</si>
  <si>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</si>
  <si>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</si>
  <si>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</si>
  <si>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</si>
  <si>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</si>
  <si>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</si>
  <si>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</si>
  <si>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</si>
  <si>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</si>
  <si>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</si>
  <si>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</si>
  <si>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</si>
  <si>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</si>
  <si>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</si>
  <si>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</si>
  <si>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</si>
  <si>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</si>
  <si>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</si>
  <si>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</si>
  <si>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</si>
  <si>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</si>
  <si>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</si>
  <si>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</si>
  <si>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</si>
  <si>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</si>
  <si>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</si>
  <si>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</si>
  <si>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</si>
  <si>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</si>
  <si>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</si>
  <si>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</si>
  <si>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</si>
  <si>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</si>
  <si>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</si>
  <si>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</si>
  <si>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</si>
  <si>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</si>
  <si>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</si>
  <si>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</si>
  <si>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</si>
  <si>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</si>
  <si>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</si>
  <si>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</si>
  <si>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</si>
  <si>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</si>
  <si>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</si>
  <si>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</si>
  <si>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</si>
  <si>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</si>
  <si>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</si>
  <si>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</si>
  <si>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</si>
  <si>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</si>
  <si>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</si>
  <si>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</si>
  <si>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</si>
  <si>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</si>
  <si>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</si>
  <si>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</si>
  <si>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</si>
  <si>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</si>
  <si>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</si>
  <si>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</si>
  <si>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</si>
  <si>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</si>
  <si>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</si>
  <si>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</si>
  <si>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</si>
  <si>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</si>
  <si>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</si>
  <si>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</si>
  <si>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</si>
  <si>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</si>
  <si>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</si>
  <si>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</si>
  <si>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</si>
  <si>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</si>
  <si>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</si>
  <si>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</si>
  <si>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</si>
  <si>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</si>
  <si>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</si>
  <si>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</si>
  <si>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</si>
  <si>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</si>
  <si>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</si>
  <si>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</si>
  <si>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</si>
  <si>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</si>
  <si>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</si>
  <si>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</si>
  <si>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</si>
  <si>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</si>
  <si>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</si>
  <si>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</si>
  <si>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</si>
  <si>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</si>
  <si>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</si>
  <si>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</si>
  <si>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</si>
  <si>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</si>
  <si>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</si>
  <si>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</si>
  <si>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</si>
  <si>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</si>
  <si>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</si>
  <si>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</si>
  <si>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</si>
  <si>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</si>
  <si>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</si>
  <si>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</si>
  <si>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</si>
  <si>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</si>
  <si>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</si>
  <si>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</si>
  <si>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</si>
  <si>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</si>
  <si>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</si>
  <si>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</si>
  <si>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</si>
  <si>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</si>
  <si>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</si>
  <si>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</si>
  <si>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</si>
  <si>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</si>
  <si>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</si>
  <si>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</si>
  <si>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</si>
  <si>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</si>
  <si>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</si>
  <si>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</si>
  <si>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</si>
  <si>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</si>
  <si>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</si>
  <si>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</si>
  <si>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</si>
  <si>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</si>
  <si>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</si>
  <si>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</si>
  <si>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</si>
  <si>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</si>
  <si>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</si>
  <si>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</si>
  <si>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</si>
  <si>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</si>
  <si>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</si>
  <si>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</si>
  <si>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</si>
  <si>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</si>
  <si>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</si>
  <si>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</si>
  <si>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</si>
  <si>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</si>
  <si>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</si>
  <si>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</si>
  <si>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</si>
  <si>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</si>
  <si>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</si>
  <si>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</si>
  <si>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</si>
  <si>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</si>
  <si>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</si>
  <si>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</si>
  <si>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</si>
  <si>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</si>
  <si>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</si>
  <si>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</si>
  <si>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</si>
  <si>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</si>
  <si>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</si>
  <si>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</si>
  <si>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</si>
  <si>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</si>
  <si>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</si>
  <si>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</si>
  <si>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</si>
  <si>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</si>
  <si>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</si>
  <si>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</si>
  <si>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</si>
  <si>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</si>
  <si>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</si>
  <si>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</si>
  <si>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</si>
  <si>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</si>
  <si>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</si>
  <si>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</si>
  <si>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</si>
  <si>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</si>
  <si>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</si>
  <si>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</si>
  <si>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</si>
  <si>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</si>
  <si>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</si>
  <si>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</si>
  <si>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</si>
  <si>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</si>
  <si>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</si>
  <si>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</si>
  <si>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</si>
  <si>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</si>
  <si>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</si>
  <si>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</si>
  <si>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</si>
  <si>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</si>
  <si>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</si>
  <si>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</si>
  <si>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</si>
  <si>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</si>
  <si>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</si>
  <si>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</si>
  <si>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</si>
  <si>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</si>
  <si>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</si>
  <si>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</si>
  <si>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</si>
  <si>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</si>
  <si>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</si>
  <si>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</si>
  <si>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</si>
  <si>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</si>
  <si>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</si>
  <si>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</si>
  <si>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</si>
  <si>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</si>
  <si>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</si>
  <si>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</si>
  <si>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</si>
  <si>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</si>
  <si>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</si>
  <si>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</si>
  <si>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</si>
  <si>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</si>
  <si>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</si>
  <si>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</si>
  <si>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</si>
  <si>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</si>
  <si>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</si>
  <si>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</si>
  <si>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</si>
  <si>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</si>
  <si>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</si>
  <si>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</si>
  <si>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</si>
  <si>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</si>
  <si>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</si>
  <si>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</si>
  <si>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</si>
  <si>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</si>
  <si>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</si>
  <si>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</si>
  <si>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</si>
  <si>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</si>
  <si>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</si>
  <si>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</si>
  <si>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</si>
  <si>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</si>
  <si>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</si>
  <si>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</si>
  <si>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</si>
  <si>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</si>
  <si>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</si>
  <si>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</si>
  <si>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</si>
  <si>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</si>
  <si>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</si>
  <si>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</si>
  <si>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</si>
  <si>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</si>
  <si>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</si>
  <si>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</si>
  <si>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</si>
  <si>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</si>
  <si>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</si>
  <si>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</si>
  <si>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</si>
  <si>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</si>
  <si>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</si>
  <si>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</si>
  <si>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</si>
  <si>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</si>
  <si>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</si>
  <si>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</si>
  <si>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</si>
  <si>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</si>
  <si>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</si>
  <si>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</si>
  <si>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</si>
  <si>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</si>
  <si>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</si>
  <si>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</si>
  <si>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</si>
  <si>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</si>
  <si>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</si>
  <si>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</si>
  <si>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</si>
  <si>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</si>
  <si>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</si>
  <si>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</si>
  <si>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</si>
  <si>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</si>
  <si>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</si>
  <si>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</si>
  <si>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</si>
  <si>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</si>
  <si>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</si>
  <si>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</si>
  <si>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</si>
  <si>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</si>
  <si>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</si>
  <si>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</si>
  <si>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</si>
  <si>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</si>
  <si>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</si>
  <si>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</si>
  <si>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</si>
  <si>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</si>
  <si>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</si>
  <si>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</si>
  <si>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</si>
  <si>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</si>
  <si>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</si>
  <si>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</si>
  <si>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</si>
  <si>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</si>
  <si>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</si>
  <si>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</si>
  <si>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</si>
  <si>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</si>
  <si>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</si>
  <si>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</si>
  <si>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</si>
  <si>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</si>
  <si>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</si>
  <si>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</si>
  <si>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</si>
  <si>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</si>
  <si>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</si>
  <si>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</si>
  <si>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</si>
  <si>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</si>
  <si>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</si>
  <si>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</si>
  <si>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</si>
  <si>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</si>
  <si>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</si>
  <si>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</si>
  <si>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</si>
  <si>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</si>
  <si>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</si>
  <si>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</si>
  <si>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</si>
  <si>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</si>
  <si>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</si>
  <si>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</si>
  <si>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</si>
  <si>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</si>
  <si>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</si>
  <si>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</si>
  <si>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</si>
  <si>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</si>
  <si>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</si>
  <si>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</si>
  <si>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</si>
  <si>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</si>
  <si>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</si>
  <si>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</si>
  <si>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</si>
  <si>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</si>
  <si>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</si>
  <si>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</si>
  <si>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</si>
  <si>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</si>
  <si>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</si>
  <si>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</si>
  <si>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</si>
  <si>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</si>
  <si>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</si>
  <si>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</si>
  <si>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</si>
  <si>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</si>
  <si>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</si>
  <si>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</si>
  <si>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</si>
  <si>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</si>
  <si>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</si>
  <si>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</si>
  <si>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</si>
  <si>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</si>
  <si>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</si>
  <si>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</si>
  <si>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</si>
  <si>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</si>
  <si>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</si>
  <si>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</si>
  <si>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</si>
  <si>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</si>
  <si>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</si>
  <si>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</si>
  <si>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</si>
  <si>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</si>
  <si>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</si>
  <si>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</si>
  <si>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</si>
  <si>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</si>
  <si>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</si>
  <si>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</si>
  <si>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</si>
  <si>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</si>
  <si>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</si>
  <si>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</si>
  <si>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</si>
  <si>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</si>
  <si>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</si>
  <si>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</si>
  <si>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</si>
  <si>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</si>
  <si>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</si>
  <si>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</si>
  <si>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</si>
  <si>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</si>
  <si>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</si>
  <si>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</si>
  <si>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</si>
  <si>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</si>
  <si>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</si>
  <si>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</si>
  <si>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</si>
  <si>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</si>
  <si>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</si>
  <si>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</si>
  <si>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</si>
  <si>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</si>
  <si>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</si>
  <si>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</si>
  <si>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</si>
  <si>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</si>
  <si>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</si>
  <si>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</si>
  <si>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</si>
  <si>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</si>
  <si>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</si>
  <si>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</si>
  <si>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</si>
  <si>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</si>
  <si>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</si>
  <si>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</si>
  <si>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</si>
  <si>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</si>
  <si>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</si>
  <si>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</si>
  <si>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</si>
  <si>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</si>
  <si>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</si>
  <si>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</si>
  <si>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</si>
  <si>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</si>
  <si>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</si>
  <si>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</si>
  <si>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</si>
  <si>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</si>
  <si>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</si>
  <si>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</si>
  <si>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</si>
  <si>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</si>
  <si>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</si>
  <si>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</si>
  <si>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</si>
  <si>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</si>
  <si>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</si>
  <si>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</si>
  <si>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</si>
  <si>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</si>
  <si>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</si>
  <si>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</si>
  <si>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</si>
  <si>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</si>
  <si>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</si>
  <si>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</si>
  <si>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</si>
  <si>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</si>
  <si>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</si>
  <si>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</si>
  <si>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</si>
  <si>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</si>
  <si>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</si>
  <si>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</si>
  <si>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</si>
  <si>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</si>
  <si>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</si>
  <si>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</si>
  <si>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</si>
  <si>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</si>
  <si>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</si>
  <si>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</si>
  <si>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</si>
  <si>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</si>
  <si>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</si>
  <si>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</si>
  <si>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</si>
  <si>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</si>
  <si>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</si>
  <si>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</si>
  <si>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</si>
  <si>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</si>
  <si>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</si>
  <si>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</si>
  <si>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</si>
  <si>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</si>
  <si>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</si>
  <si>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</si>
  <si>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</si>
  <si>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</si>
  <si>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</si>
  <si>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</si>
  <si>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</si>
  <si>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</si>
  <si>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</si>
  <si>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</si>
  <si>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</si>
  <si>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</si>
  <si>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</si>
  <si>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</si>
  <si>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</si>
  <si>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</si>
  <si>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</si>
  <si>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</si>
  <si>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</si>
  <si>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</si>
  <si>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</si>
  <si>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</si>
  <si>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</si>
  <si>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</si>
  <si>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</si>
  <si>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</si>
  <si>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</si>
  <si>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</si>
  <si>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</si>
  <si>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</si>
  <si>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</si>
  <si>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</si>
  <si>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</si>
  <si>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</si>
  <si>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</si>
  <si>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</si>
  <si>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</si>
  <si>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</si>
  <si>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</si>
  <si>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</si>
  <si>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</si>
  <si>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</si>
  <si>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</si>
  <si>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</si>
  <si>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</si>
  <si>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</si>
  <si>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</si>
  <si>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</si>
  <si>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</si>
  <si>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</si>
  <si>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</si>
  <si>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</si>
  <si>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</si>
  <si>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</si>
  <si>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</si>
  <si>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</si>
  <si>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</si>
  <si>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</si>
  <si>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</si>
  <si>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</si>
  <si>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</si>
  <si>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</si>
  <si>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</si>
  <si>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</si>
  <si>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</si>
  <si>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</si>
  <si>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</si>
  <si>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</si>
  <si>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</si>
  <si>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</si>
  <si>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</si>
  <si>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</si>
  <si>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</si>
  <si>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</si>
  <si>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</si>
  <si>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</si>
  <si>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</si>
  <si>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</si>
  <si>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</si>
  <si>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</si>
  <si>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</si>
  <si>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</si>
  <si>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</si>
  <si>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</si>
  <si>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</si>
  <si>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</si>
  <si>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</si>
  <si>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</si>
  <si>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</si>
  <si>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</si>
  <si>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</si>
  <si>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</si>
  <si>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</si>
  <si>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</si>
  <si>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</si>
  <si>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</si>
  <si>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</si>
  <si>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</si>
  <si>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</si>
  <si>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</si>
  <si>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</si>
  <si>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</si>
  <si>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</si>
  <si>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</si>
  <si>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</si>
  <si>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</si>
  <si>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</si>
  <si>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</si>
  <si>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</si>
  <si>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</si>
  <si>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</si>
  <si>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</si>
  <si>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</si>
  <si>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</si>
  <si>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</si>
  <si>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</si>
  <si>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</si>
  <si>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</si>
  <si>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</si>
  <si>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</si>
  <si>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</si>
  <si>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</si>
  <si>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</si>
  <si>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</si>
  <si>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</si>
  <si>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</si>
  <si>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</si>
  <si>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</si>
  <si>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</si>
  <si>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</si>
  <si>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</si>
  <si>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</si>
  <si>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</si>
  <si>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</si>
  <si>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</si>
  <si>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</si>
  <si>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</si>
  <si>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</si>
  <si>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</si>
  <si>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</si>
  <si>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</si>
  <si>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</si>
  <si>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</si>
  <si>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</si>
  <si>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</si>
  <si>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</si>
  <si>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</si>
  <si>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</si>
  <si>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</si>
  <si>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</si>
  <si>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</si>
  <si>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</si>
  <si>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</si>
  <si>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</si>
  <si>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</si>
  <si>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</si>
  <si>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</si>
  <si>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</si>
  <si>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</si>
  <si>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</si>
  <si>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</si>
  <si>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</si>
  <si>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</si>
  <si>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</si>
  <si>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</si>
  <si>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</si>
  <si>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</si>
  <si>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</si>
  <si>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</si>
  <si>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</si>
  <si>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</si>
  <si>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</si>
  <si>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</si>
  <si>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</si>
  <si>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</si>
  <si>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</si>
  <si>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</si>
  <si>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</si>
  <si>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</si>
  <si>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</si>
  <si>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</si>
  <si>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</si>
  <si>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</si>
  <si>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</si>
  <si>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</si>
  <si>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</si>
  <si>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</si>
  <si>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</si>
  <si>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</si>
  <si>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</si>
  <si>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</si>
  <si>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</si>
  <si>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</si>
  <si>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</si>
  <si>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</si>
  <si>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</si>
  <si>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</si>
  <si>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</si>
  <si>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</si>
  <si>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</si>
  <si>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</si>
  <si>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</si>
  <si>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</si>
  <si>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</si>
  <si>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</si>
  <si>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</si>
  <si>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</si>
  <si>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</si>
  <si>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</si>
  <si>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</si>
  <si>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</si>
  <si>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</si>
  <si>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</si>
  <si>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</si>
  <si>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</si>
  <si>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</si>
  <si>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</si>
  <si>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</si>
  <si>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</si>
  <si>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</si>
  <si>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</si>
  <si>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</si>
  <si>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</si>
  <si>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</si>
  <si>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</si>
  <si>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</si>
  <si>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</si>
  <si>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</si>
  <si>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</si>
  <si>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</si>
  <si>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</si>
  <si>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</si>
  <si>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</si>
  <si>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</si>
  <si>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</si>
  <si>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</si>
  <si>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</si>
  <si>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</si>
  <si>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</si>
  <si>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</si>
  <si>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</si>
  <si>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</si>
  <si>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</si>
  <si>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</si>
  <si>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</si>
  <si>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</si>
  <si>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</si>
  <si>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</si>
  <si>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</si>
  <si>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</si>
  <si>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</si>
  <si>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</si>
  <si>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</si>
  <si>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</si>
  <si>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</si>
  <si>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</si>
  <si>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</si>
  <si>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</si>
  <si>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</si>
  <si>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</si>
  <si>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</si>
  <si>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</si>
  <si>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</si>
  <si>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</si>
  <si>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</si>
  <si>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</si>
  <si>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</si>
  <si>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</si>
  <si>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</si>
  <si>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</si>
  <si>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</si>
  <si>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</si>
  <si>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</si>
  <si>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</si>
  <si>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</si>
  <si>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</si>
  <si>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</si>
  <si>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</si>
  <si>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</si>
  <si>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</si>
  <si>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</si>
  <si>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</si>
  <si>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</si>
  <si>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</si>
  <si>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</si>
  <si>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</si>
  <si>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</si>
  <si>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</si>
  <si>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</si>
  <si>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</si>
  <si>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</si>
  <si>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</si>
  <si>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</si>
  <si>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</si>
  <si>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</si>
  <si>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</si>
  <si>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</si>
  <si>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</si>
  <si>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</si>
  <si>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</si>
  <si>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</si>
  <si>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</si>
  <si>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</si>
  <si>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</si>
  <si>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</si>
  <si>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</si>
  <si>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</si>
  <si>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</si>
  <si>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</si>
  <si>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</si>
  <si>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</si>
  <si>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</si>
  <si>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</si>
  <si>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</si>
  <si>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</si>
  <si>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</si>
  <si>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</si>
  <si>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</si>
  <si>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</si>
  <si>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</si>
  <si>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</si>
  <si>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</si>
  <si>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</si>
  <si>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</si>
  <si>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</si>
  <si>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</si>
  <si>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</si>
  <si>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</si>
  <si>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</si>
  <si>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</si>
  <si>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</si>
  <si>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</si>
  <si>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</si>
  <si>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</si>
  <si>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</si>
  <si>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</si>
  <si>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</si>
  <si>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</si>
  <si>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</si>
  <si>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</si>
  <si>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</si>
  <si>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</si>
  <si>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</si>
  <si>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</si>
  <si>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</si>
  <si>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</si>
  <si>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</si>
  <si>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</si>
  <si>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</si>
  <si>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</si>
  <si>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</si>
  <si>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</si>
  <si>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</si>
  <si>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</si>
  <si>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</si>
  <si>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</si>
  <si>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</si>
  <si>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</si>
  <si>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</si>
  <si>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</si>
  <si>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</si>
  <si>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</si>
  <si>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</si>
  <si>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</si>
  <si>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</si>
  <si>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</si>
  <si>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</si>
  <si>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</si>
  <si>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</si>
  <si>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</si>
  <si>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</si>
  <si>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</si>
  <si>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</si>
  <si>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</si>
  <si>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</si>
  <si>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</si>
  <si>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</si>
  <si>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</si>
  <si>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</si>
  <si>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</si>
  <si>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</si>
  <si>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</si>
  <si>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</si>
  <si>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</si>
  <si>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</si>
  <si>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</si>
  <si>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</si>
  <si>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</si>
  <si>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</si>
  <si>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</si>
  <si>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</si>
  <si>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</si>
  <si>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</si>
  <si>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</si>
  <si>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</si>
  <si>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</si>
  <si>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</si>
  <si>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</si>
  <si>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</si>
  <si>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</si>
  <si>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</si>
  <si>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</si>
  <si>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</si>
  <si>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</si>
  <si>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</si>
  <si>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</si>
  <si>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</si>
  <si>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</si>
  <si>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</si>
  <si>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</si>
  <si>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</si>
  <si>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</si>
  <si>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</si>
  <si>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</si>
  <si>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</si>
  <si>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</si>
  <si>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</si>
  <si>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</si>
  <si>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</si>
  <si>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</si>
  <si>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</si>
  <si>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</si>
  <si>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</si>
  <si>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</si>
  <si>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</si>
  <si>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</si>
  <si>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</si>
  <si>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</si>
  <si>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</si>
  <si>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</si>
  <si>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</si>
  <si>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</si>
  <si>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</si>
  <si>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</si>
  <si>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</si>
  <si>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</si>
  <si>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</si>
  <si>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</si>
  <si>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</si>
  <si>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</si>
  <si>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</si>
  <si>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</si>
  <si>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</si>
  <si>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</si>
  <si>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</si>
  <si>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</si>
  <si>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</si>
  <si>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</si>
  <si>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</si>
  <si>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</si>
  <si>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</si>
  <si>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</si>
  <si>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</si>
  <si>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</si>
  <si>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</si>
  <si>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</si>
  <si>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</si>
  <si>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</si>
  <si>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</si>
  <si>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</si>
  <si>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</si>
  <si>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</si>
  <si>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</si>
  <si>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</si>
  <si>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</si>
  <si>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</si>
  <si>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</si>
  <si>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</si>
  <si>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</si>
  <si>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</si>
  <si>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</si>
  <si>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</si>
  <si>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</si>
  <si>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</si>
  <si>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</si>
  <si>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</si>
  <si>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</si>
  <si>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</si>
  <si>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</si>
  <si>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</si>
  <si>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</si>
  <si>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</si>
  <si>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</si>
  <si>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</si>
  <si>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</si>
  <si>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</si>
  <si>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</si>
  <si>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</si>
  <si>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</si>
  <si>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</si>
  <si>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</si>
  <si>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</si>
  <si>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</si>
  <si>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</si>
  <si>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</si>
  <si>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</si>
  <si>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</si>
  <si>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</si>
  <si>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</si>
  <si>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</si>
  <si>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</si>
  <si>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</si>
  <si>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</si>
  <si>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</si>
  <si>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</si>
  <si>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</si>
  <si>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</si>
  <si>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</si>
  <si>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</si>
  <si>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</si>
  <si>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</si>
  <si>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</si>
  <si>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</si>
  <si>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</si>
  <si>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</si>
  <si>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</si>
  <si>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</si>
  <si>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</si>
  <si>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</si>
  <si>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</si>
  <si>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</si>
  <si>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</si>
  <si>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</si>
  <si>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</si>
  <si>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</si>
  <si>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</si>
  <si>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</si>
  <si>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</si>
  <si>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</si>
  <si>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</si>
  <si>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</si>
  <si>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</si>
  <si>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</si>
  <si>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</si>
  <si>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</si>
  <si>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</si>
  <si>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</si>
  <si>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</si>
  <si>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</si>
  <si>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</si>
  <si>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</si>
  <si>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</si>
  <si>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</si>
  <si>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</si>
  <si>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</si>
  <si>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</si>
  <si>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</si>
  <si>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</si>
  <si>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</si>
  <si>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</si>
  <si>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</si>
  <si>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</si>
  <si>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</si>
  <si>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</si>
  <si>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</si>
  <si>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</si>
  <si>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</si>
  <si>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</si>
  <si>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</si>
  <si>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</si>
  <si>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</si>
  <si>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</si>
  <si>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</si>
  <si>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</si>
  <si>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</si>
  <si>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</si>
  <si>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</si>
  <si>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</si>
  <si>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</si>
  <si>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</si>
  <si>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</si>
  <si>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</si>
  <si>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</si>
  <si>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</si>
  <si>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</si>
  <si>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</si>
  <si>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</si>
  <si>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</si>
  <si>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</si>
  <si>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</si>
  <si>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</si>
  <si>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</si>
  <si>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</si>
  <si>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</si>
  <si>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</si>
  <si>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</si>
  <si>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</si>
  <si>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</si>
  <si>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</si>
  <si>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</si>
  <si>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</si>
  <si>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</si>
  <si>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</si>
  <si>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</si>
  <si>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</si>
  <si>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</si>
  <si>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</si>
  <si>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</si>
  <si>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</si>
  <si>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</si>
  <si>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</si>
  <si>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</si>
  <si>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</si>
  <si>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</si>
  <si>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</si>
  <si>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</si>
  <si>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</si>
  <si>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</si>
  <si>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</si>
  <si>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</si>
  <si>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</si>
  <si>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</si>
  <si>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</si>
  <si>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</si>
  <si>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</si>
  <si>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</si>
  <si>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</si>
  <si>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</si>
  <si>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</si>
  <si>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</si>
  <si>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</si>
  <si>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</si>
  <si>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</si>
  <si>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</si>
  <si>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</si>
  <si>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</si>
  <si>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</si>
  <si>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</si>
  <si>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</si>
  <si>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</si>
  <si>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</si>
  <si>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</si>
  <si>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</si>
  <si>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</si>
  <si>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</si>
  <si>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</si>
  <si>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</si>
  <si>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</si>
  <si>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</si>
  <si>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</si>
  <si>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</si>
  <si>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</si>
  <si>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</si>
  <si>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</si>
  <si>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</si>
  <si>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</si>
  <si>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</si>
  <si>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</si>
  <si>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</si>
  <si>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</si>
  <si>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</si>
  <si>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</si>
  <si>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</si>
  <si>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</si>
  <si>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</si>
  <si>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</si>
  <si>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</si>
  <si>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</si>
  <si>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</si>
  <si>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</si>
  <si>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</si>
  <si>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</si>
  <si>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</si>
  <si>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</si>
  <si>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</si>
  <si>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</si>
  <si>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</si>
  <si>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</si>
  <si>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</si>
  <si>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</si>
  <si>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</si>
  <si>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</si>
  <si>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</si>
  <si>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</si>
  <si>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</si>
  <si>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</si>
  <si>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</si>
  <si>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</si>
  <si>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</si>
  <si>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</si>
  <si>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</si>
  <si>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</si>
  <si>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</si>
  <si>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</si>
  <si>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</si>
  <si>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</si>
  <si>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</si>
  <si>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</si>
  <si>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</si>
  <si>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</si>
  <si>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</si>
  <si>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</si>
  <si>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</si>
  <si>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</si>
  <si>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</si>
  <si>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</si>
  <si>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</si>
  <si>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</si>
  <si>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</si>
  <si>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</si>
  <si>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</si>
  <si>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</si>
  <si>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</si>
  <si>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</si>
  <si>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</si>
  <si>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</si>
  <si>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</si>
  <si>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</si>
  <si>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</si>
  <si>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</si>
  <si>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</si>
  <si>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</si>
  <si>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</si>
  <si>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</si>
  <si>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</si>
  <si>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</si>
  <si>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</si>
  <si>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</si>
  <si>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</si>
  <si>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</si>
  <si>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</si>
  <si>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</si>
  <si>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</si>
  <si>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</si>
  <si>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</si>
  <si>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</si>
  <si>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</si>
  <si>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</si>
  <si>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</si>
  <si>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</si>
  <si>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</si>
  <si>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</si>
  <si>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</si>
  <si>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</si>
  <si>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</si>
  <si>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</si>
  <si>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</si>
  <si>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</si>
  <si>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</si>
  <si>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</si>
  <si>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</si>
  <si>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</si>
  <si>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</si>
  <si>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</si>
  <si>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</si>
  <si>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</si>
  <si>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</si>
  <si>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</si>
  <si>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</si>
  <si>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</si>
  <si>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</si>
  <si>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</si>
  <si>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</si>
  <si>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</si>
  <si>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</si>
  <si>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</si>
  <si>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</si>
  <si>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</si>
  <si>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</si>
  <si>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</si>
  <si>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</si>
  <si>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</si>
  <si>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</si>
  <si>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</si>
  <si>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</si>
  <si>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</si>
  <si>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</si>
  <si>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</si>
  <si>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</si>
  <si>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</si>
  <si>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</si>
  <si>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</si>
  <si>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</si>
  <si>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</si>
  <si>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</si>
  <si>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</si>
  <si>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</si>
  <si>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</si>
  <si>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</si>
  <si>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</si>
  <si>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</si>
  <si>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</si>
  <si>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</si>
  <si>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</si>
  <si>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</si>
  <si>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</si>
  <si>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</si>
  <si>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</si>
  <si>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</si>
  <si>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</si>
  <si>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</si>
  <si>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</si>
  <si>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</si>
  <si>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</si>
  <si>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</si>
  <si>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</si>
  <si>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</si>
  <si>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</si>
  <si>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</si>
  <si>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</si>
  <si>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</si>
  <si>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</si>
  <si>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</si>
  <si>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</si>
  <si>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</si>
  <si>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</si>
  <si>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</si>
  <si>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</si>
  <si>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</si>
  <si>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</si>
  <si>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</si>
  <si>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</si>
  <si>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</si>
  <si>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</si>
  <si>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</si>
  <si>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</si>
  <si>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</si>
  <si>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</si>
  <si>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</si>
  <si>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</si>
  <si>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</si>
  <si>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</si>
  <si>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</si>
  <si>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</si>
  <si>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</si>
  <si>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</si>
  <si>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</si>
  <si>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</si>
  <si>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</si>
  <si>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</si>
  <si>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</si>
  <si>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</si>
  <si>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</si>
  <si>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</si>
  <si>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</si>
  <si>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</si>
  <si>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</si>
  <si>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</si>
  <si>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</si>
  <si>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</si>
  <si>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</si>
  <si>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</si>
  <si>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</si>
  <si>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</si>
  <si>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</si>
  <si>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</si>
  <si>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</si>
  <si>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</si>
  <si>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</si>
  <si>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</si>
  <si>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</si>
  <si>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</si>
  <si>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</si>
  <si>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</si>
  <si>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</si>
  <si>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</si>
  <si>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</si>
  <si>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</si>
  <si>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</si>
  <si>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</si>
  <si>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</si>
  <si>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</si>
  <si>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</si>
  <si>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</si>
  <si>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</si>
  <si>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</si>
  <si>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</si>
  <si>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</si>
  <si>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</si>
  <si>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</si>
  <si>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</si>
  <si>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</si>
  <si>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</si>
  <si>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</si>
  <si>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</si>
  <si>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</si>
  <si>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</si>
  <si>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</si>
  <si>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</si>
  <si>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</si>
  <si>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</si>
  <si>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</si>
  <si>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</si>
  <si>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</si>
  <si>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</si>
  <si>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</si>
  <si>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</si>
  <si>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</si>
  <si>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</si>
  <si>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</si>
  <si>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</si>
  <si>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</si>
  <si>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</si>
  <si>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</si>
  <si>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</si>
  <si>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</si>
  <si>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</si>
  <si>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</si>
  <si>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</si>
  <si>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</si>
  <si>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</si>
  <si>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</si>
  <si>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</si>
  <si>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</si>
  <si>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</si>
  <si>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</si>
  <si>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</si>
  <si>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</si>
  <si>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</si>
  <si>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</si>
  <si>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</si>
  <si>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</si>
  <si>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</si>
  <si>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</si>
  <si>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</si>
  <si>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</si>
  <si>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</si>
  <si>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</si>
  <si>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</si>
  <si>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</si>
  <si>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</si>
  <si>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</si>
  <si>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</si>
  <si>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</si>
  <si>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</si>
  <si>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</si>
  <si>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</si>
  <si>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</si>
  <si>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</si>
  <si>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</si>
  <si>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</si>
  <si>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</si>
  <si>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</si>
  <si>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</si>
  <si>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</si>
  <si>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</si>
  <si>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</si>
  <si>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</si>
  <si>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</si>
  <si>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</si>
  <si>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</si>
  <si>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</si>
  <si>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</si>
  <si>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</si>
  <si>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</si>
  <si>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</si>
  <si>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</si>
  <si>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</si>
  <si>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</si>
  <si>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</si>
  <si>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</si>
  <si>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</si>
  <si>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</si>
  <si>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</si>
  <si>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</si>
  <si>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</si>
  <si>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</si>
  <si>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</si>
  <si>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</si>
  <si>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</si>
  <si>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</si>
  <si>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</si>
  <si>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</si>
  <si>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</si>
  <si>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</si>
  <si>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</si>
  <si>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</si>
  <si>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</si>
  <si>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</si>
  <si>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</si>
  <si>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</si>
  <si>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</si>
  <si>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</si>
  <si>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</si>
  <si>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</si>
  <si>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</si>
  <si>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</si>
  <si>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</si>
  <si>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</si>
  <si>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</si>
  <si>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</si>
  <si>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</si>
  <si>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</si>
  <si>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</si>
  <si>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</si>
  <si>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</si>
  <si>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</si>
  <si>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</si>
  <si>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</si>
  <si>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</si>
  <si>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</si>
  <si>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</si>
  <si>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</si>
  <si>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</si>
  <si>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</si>
  <si>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</si>
  <si>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</si>
  <si>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</si>
  <si>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</si>
  <si>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</si>
  <si>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</si>
  <si>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</si>
  <si>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</si>
  <si>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</si>
  <si>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</si>
  <si>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</si>
  <si>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</si>
  <si>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</si>
  <si>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</si>
  <si>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</si>
  <si>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</si>
  <si>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</si>
  <si>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</si>
  <si>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</si>
  <si>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</si>
  <si>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</si>
  <si>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</si>
  <si>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</si>
  <si>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</si>
  <si>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</si>
  <si>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</si>
  <si>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</si>
  <si>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</si>
  <si>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</si>
  <si>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</si>
  <si>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</si>
  <si>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</si>
  <si>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</si>
  <si>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</si>
  <si>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</si>
  <si>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</si>
  <si>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</si>
  <si>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</si>
  <si>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</si>
  <si>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</si>
  <si>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</si>
  <si>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</si>
  <si>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</si>
  <si>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</si>
  <si>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</si>
  <si>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</si>
  <si>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</si>
  <si>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</si>
  <si>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</si>
  <si>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</si>
  <si>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</si>
  <si>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</si>
  <si>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</si>
  <si>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</si>
  <si>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</si>
  <si>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</si>
  <si>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</si>
  <si>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</si>
  <si>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</si>
  <si>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</si>
  <si>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</si>
  <si>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</si>
  <si>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</si>
  <si>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</si>
  <si>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</si>
  <si>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</si>
  <si>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</si>
  <si>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</si>
  <si>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</si>
  <si>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</si>
  <si>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</si>
  <si>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</si>
  <si>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</si>
  <si>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</si>
  <si>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</si>
  <si>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</si>
  <si>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</si>
  <si>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</si>
  <si>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</si>
  <si>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</si>
  <si>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</si>
  <si>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</si>
  <si>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</si>
  <si>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</si>
  <si>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</si>
  <si>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</si>
  <si>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</si>
  <si>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</si>
  <si>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</si>
  <si>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</si>
  <si>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</si>
  <si>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</si>
  <si>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</si>
  <si>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</si>
  <si>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</si>
  <si>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</si>
  <si>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</si>
  <si>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</si>
  <si>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</si>
  <si>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</si>
  <si>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</si>
  <si>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</si>
  <si>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</si>
  <si>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</si>
  <si>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</si>
  <si>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</si>
  <si>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</si>
  <si>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</si>
  <si>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</si>
  <si>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</si>
  <si>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</si>
  <si>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</si>
  <si>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</si>
  <si>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</si>
  <si>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</si>
  <si>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</si>
  <si>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</si>
  <si>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</si>
  <si>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</si>
  <si>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</si>
  <si>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</si>
  <si>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</si>
  <si>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</si>
  <si>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</si>
  <si>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</si>
  <si>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</si>
  <si>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</si>
  <si>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</si>
  <si>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</si>
  <si>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</si>
  <si>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</si>
  <si>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</si>
  <si>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</si>
  <si>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</si>
  <si>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</si>
  <si>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</si>
  <si>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</si>
  <si>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</si>
  <si>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</si>
  <si>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</si>
  <si>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</si>
  <si>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</si>
  <si>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</si>
  <si>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</si>
  <si>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</si>
  <si>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</si>
  <si>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</si>
  <si>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</si>
  <si>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</si>
  <si>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</si>
  <si>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</si>
  <si>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</si>
  <si>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</si>
  <si>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</si>
  <si>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</si>
  <si>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</si>
  <si>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</si>
  <si>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</si>
  <si>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</si>
  <si>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</si>
  <si>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</si>
  <si>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</si>
  <si>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</si>
  <si>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</si>
  <si>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</si>
  <si>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</si>
  <si>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</si>
  <si>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</si>
  <si>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</si>
  <si>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</si>
  <si>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</si>
  <si>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</si>
  <si>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</si>
  <si>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</si>
  <si>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</si>
  <si>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</si>
  <si>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</si>
  <si>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</si>
  <si>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</si>
  <si>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</si>
  <si>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</si>
  <si>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</si>
  <si>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</si>
  <si>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</si>
  <si>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</si>
  <si>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</si>
  <si>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</si>
  <si>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</si>
  <si>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</si>
  <si>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</si>
  <si>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</si>
  <si>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</si>
  <si>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</si>
  <si>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</si>
  <si>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</si>
  <si>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</si>
  <si>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</si>
  <si>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</si>
  <si>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</si>
  <si>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</si>
  <si>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</si>
  <si>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</si>
  <si>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</si>
  <si>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</si>
  <si>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</si>
  <si>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</si>
  <si>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</si>
  <si>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</si>
  <si>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</si>
  <si>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</si>
  <si>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</si>
  <si>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</si>
  <si>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</si>
  <si>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</si>
  <si>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</si>
  <si>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</si>
  <si>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</si>
  <si>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</si>
  <si>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</si>
  <si>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</si>
  <si>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</si>
  <si>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</si>
  <si>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</si>
  <si>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</si>
  <si>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</si>
  <si>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</si>
  <si>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</si>
  <si>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</si>
  <si>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</si>
  <si>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</si>
  <si>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</si>
  <si>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</si>
  <si>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</si>
  <si>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</si>
  <si>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</si>
  <si>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</si>
  <si>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</si>
  <si>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</si>
  <si>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</si>
  <si>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</si>
  <si>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</si>
  <si>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</si>
  <si>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</si>
  <si>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</si>
  <si>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</si>
  <si>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</si>
  <si>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</si>
  <si>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</si>
  <si>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</si>
  <si>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</si>
  <si>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</si>
  <si>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</si>
  <si>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</si>
  <si>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</si>
  <si>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</si>
  <si>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</si>
  <si>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</si>
  <si>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</si>
  <si>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</si>
  <si>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</si>
  <si>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</si>
  <si>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</si>
  <si>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</si>
  <si>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</si>
  <si>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</si>
  <si>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</si>
  <si>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</si>
  <si>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</si>
  <si>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</si>
  <si>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</si>
  <si>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</si>
  <si>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</si>
  <si>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</si>
  <si>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</si>
  <si>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</si>
  <si>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</si>
  <si>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</si>
  <si>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</si>
  <si>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</si>
  <si>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</si>
  <si>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</si>
  <si>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</si>
  <si>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</si>
  <si>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</si>
  <si>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</si>
  <si>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</si>
  <si>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</si>
  <si>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</si>
  <si>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</si>
  <si>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</si>
  <si>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</si>
  <si>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</si>
  <si>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</si>
  <si>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</si>
  <si>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</si>
  <si>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</si>
  <si>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</si>
  <si>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</si>
  <si>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</si>
  <si>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</si>
  <si>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</si>
  <si>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</si>
  <si>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</si>
  <si>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</si>
  <si>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</si>
  <si>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</si>
  <si>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</si>
  <si>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</si>
  <si>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</si>
  <si>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</si>
  <si>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</si>
  <si>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</si>
  <si>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</si>
  <si>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</si>
  <si>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</si>
  <si>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</si>
  <si>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</si>
  <si>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</si>
  <si>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</si>
  <si>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</si>
  <si>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</si>
  <si>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</si>
  <si>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</si>
  <si>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</si>
  <si>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</si>
  <si>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</si>
  <si>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</si>
  <si>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</si>
  <si>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</si>
  <si>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</si>
  <si>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</si>
  <si>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</si>
  <si>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</si>
  <si>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</si>
  <si>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</si>
  <si>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</si>
  <si>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</si>
  <si>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</si>
  <si>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</si>
  <si>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</si>
  <si>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</si>
  <si>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</si>
  <si>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</si>
  <si>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</si>
  <si>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</si>
  <si>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</si>
  <si>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</si>
  <si>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</si>
  <si>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</si>
  <si>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</si>
  <si>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</si>
  <si>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</si>
  <si>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</si>
  <si>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</si>
  <si>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</si>
  <si>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</si>
  <si>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</si>
  <si>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</si>
  <si>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</si>
  <si>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</si>
  <si>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</si>
  <si>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</si>
  <si>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</si>
  <si>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</si>
  <si>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</si>
  <si>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</si>
  <si>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</si>
  <si>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</si>
  <si>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</si>
  <si>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</si>
  <si>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</si>
  <si>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</si>
  <si>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</si>
  <si>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</si>
  <si>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</si>
  <si>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</si>
  <si>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</si>
  <si>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</si>
  <si>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</si>
  <si>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</si>
  <si>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</si>
  <si>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</si>
  <si>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</si>
  <si>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</si>
  <si>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</si>
  <si>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</si>
  <si>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</si>
  <si>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</si>
  <si>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</si>
  <si>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</si>
  <si>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</si>
  <si>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</si>
  <si>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</si>
  <si>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</si>
  <si>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</si>
  <si>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</si>
  <si>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</si>
  <si>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</si>
  <si>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</si>
  <si>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</si>
  <si>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</si>
  <si>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</si>
  <si>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</si>
  <si>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</si>
  <si>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</si>
  <si>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</si>
  <si>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</si>
  <si>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</si>
  <si>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</si>
  <si>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</si>
  <si>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</si>
  <si>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</si>
  <si>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</si>
  <si>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</si>
  <si>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</si>
  <si>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</si>
  <si>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</si>
  <si>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</si>
  <si>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</si>
  <si>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</si>
  <si>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</si>
  <si>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</si>
  <si>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</si>
  <si>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</si>
  <si>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</si>
  <si>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</si>
  <si>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</si>
  <si>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</si>
  <si>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</si>
  <si>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</si>
  <si>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</si>
  <si>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</si>
  <si>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</si>
  <si>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</si>
  <si>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</si>
  <si>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</si>
  <si>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</si>
  <si>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</si>
  <si>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</si>
  <si>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</si>
  <si>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</si>
  <si>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</si>
  <si>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</si>
  <si>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</si>
  <si>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</si>
  <si>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</si>
  <si>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</si>
  <si>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</si>
  <si>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</si>
  <si>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</si>
  <si>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</si>
  <si>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</si>
  <si>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</si>
  <si>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</si>
  <si>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</si>
  <si>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</si>
  <si>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</si>
  <si>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</si>
  <si>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</si>
  <si>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</si>
  <si>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</si>
  <si>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</si>
  <si>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</si>
  <si>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</si>
  <si>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</si>
  <si>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</si>
  <si>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</si>
  <si>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</si>
  <si>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</si>
  <si>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</si>
  <si>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</si>
  <si>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</si>
  <si>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</si>
  <si>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</si>
  <si>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</si>
  <si>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</si>
  <si>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</si>
  <si>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</si>
  <si>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</si>
  <si>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</si>
  <si>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</si>
  <si>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</si>
  <si>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</si>
  <si>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</si>
  <si>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</si>
  <si>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</si>
  <si>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</si>
  <si>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</si>
  <si>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</si>
  <si>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</si>
  <si>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</si>
  <si>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</si>
  <si>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</si>
  <si>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</si>
  <si>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</si>
  <si>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</si>
  <si>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</si>
  <si>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</si>
  <si>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</si>
  <si>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</si>
  <si>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</si>
  <si>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</si>
  <si>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</si>
  <si>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</si>
  <si>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</si>
  <si>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</si>
  <si>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</si>
  <si>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</si>
  <si>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</si>
  <si>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</si>
  <si>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</si>
  <si>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</si>
  <si>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</si>
  <si>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</si>
  <si>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</si>
  <si>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</si>
  <si>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</si>
  <si>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</si>
  <si>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</si>
  <si>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</si>
  <si>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</si>
  <si>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</si>
  <si>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</si>
  <si>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</si>
  <si>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</si>
  <si>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</si>
  <si>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</si>
  <si>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</si>
  <si>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</si>
  <si>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</si>
  <si>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</si>
  <si>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</si>
  <si>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</si>
  <si>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</si>
  <si>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</si>
  <si>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</si>
  <si>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</si>
  <si>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</si>
  <si>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</si>
  <si>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</si>
  <si>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</si>
  <si>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</si>
  <si>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</si>
  <si>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</si>
  <si>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</si>
  <si>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</si>
  <si>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</si>
  <si>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</si>
  <si>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</si>
  <si>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</si>
  <si>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</si>
  <si>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</si>
  <si>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</si>
  <si>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</si>
  <si>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</si>
  <si>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</si>
  <si>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</si>
  <si>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</si>
  <si>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</si>
  <si>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</si>
  <si>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</si>
  <si>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</si>
  <si>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</si>
  <si>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</si>
  <si>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</si>
  <si>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</si>
  <si>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</si>
  <si>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</si>
  <si>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</si>
  <si>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</si>
  <si>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</si>
  <si>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</si>
  <si>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</si>
  <si>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</si>
  <si>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</si>
  <si>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</si>
  <si>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</si>
  <si>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</si>
  <si>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</si>
  <si>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</si>
  <si>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</si>
  <si>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</si>
  <si>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</si>
  <si>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</si>
  <si>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</si>
  <si>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</si>
  <si>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</si>
  <si>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</si>
  <si>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</si>
  <si>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</si>
  <si>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</si>
  <si>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</si>
  <si>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</si>
  <si>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</si>
  <si>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</si>
  <si>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</si>
  <si>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</si>
  <si>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</si>
  <si>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</si>
  <si>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</si>
  <si>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</si>
  <si>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</si>
  <si>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</si>
  <si>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</si>
  <si>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</si>
  <si>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</si>
  <si>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</si>
  <si>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</si>
  <si>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</si>
  <si>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</si>
  <si>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</si>
  <si>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</si>
  <si>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</si>
  <si>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</si>
  <si>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</si>
  <si>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</si>
  <si>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</si>
  <si>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</si>
  <si>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</si>
  <si>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</si>
  <si>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</si>
  <si>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</si>
  <si>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</si>
  <si>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</si>
  <si>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</si>
  <si>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</si>
  <si>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</si>
  <si>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</si>
  <si>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</si>
  <si>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</si>
  <si>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</si>
  <si>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</si>
  <si>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</si>
  <si>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</si>
  <si>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</si>
  <si>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</si>
  <si>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</si>
  <si>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</si>
  <si>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</si>
  <si>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</si>
  <si>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</si>
  <si>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</si>
  <si>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</si>
  <si>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</si>
  <si>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</si>
  <si>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</si>
  <si>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</si>
  <si>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</si>
  <si>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</si>
  <si>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</si>
  <si>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</si>
  <si>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</si>
  <si>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</si>
  <si>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</si>
  <si>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</si>
  <si>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</si>
  <si>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</si>
  <si>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</si>
  <si>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</si>
  <si>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</si>
  <si>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</si>
  <si>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</si>
  <si>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</si>
  <si>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</si>
  <si>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</si>
  <si>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</si>
  <si>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</si>
  <si>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</si>
  <si>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</si>
  <si>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</si>
  <si>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</si>
  <si>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</si>
  <si>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</si>
  <si>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</si>
  <si>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</si>
  <si>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</si>
  <si>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</si>
  <si>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</si>
  <si>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</si>
  <si>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</si>
  <si>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</si>
  <si>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</si>
  <si>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</si>
  <si>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</si>
  <si>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</si>
  <si>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</si>
  <si>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</si>
  <si>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</si>
  <si>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</si>
  <si>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</si>
  <si>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</si>
  <si>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</si>
  <si>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</si>
  <si>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</si>
  <si>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</si>
  <si>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</si>
  <si>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</si>
  <si>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</si>
  <si>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</si>
  <si>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</si>
  <si>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</si>
  <si>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</si>
  <si>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</si>
  <si>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</si>
  <si>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</si>
  <si>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</si>
  <si>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</si>
  <si>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</si>
  <si>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</si>
  <si>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</si>
  <si>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</si>
  <si>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</si>
  <si>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</si>
  <si>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</si>
  <si>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</si>
  <si>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</si>
  <si>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</si>
  <si>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</si>
  <si>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</si>
  <si>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</si>
  <si>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</si>
  <si>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</si>
  <si>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</si>
  <si>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</si>
  <si>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</si>
  <si>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</si>
  <si>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</si>
  <si>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</si>
  <si>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</si>
  <si>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</si>
  <si>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</si>
  <si>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</si>
  <si>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</si>
  <si>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</si>
  <si>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</si>
  <si>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</si>
  <si>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</si>
  <si>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</si>
  <si>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</si>
  <si>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</si>
  <si>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</si>
  <si>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</si>
  <si>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</si>
  <si>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</si>
  <si>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</si>
  <si>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</si>
  <si>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</si>
  <si>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</si>
  <si>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</si>
  <si>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</si>
  <si>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</si>
  <si>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</si>
  <si>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</si>
  <si>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</si>
  <si>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</si>
  <si>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</si>
  <si>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</si>
  <si>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</si>
  <si>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</si>
  <si>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</si>
  <si>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</si>
  <si>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</si>
  <si>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</si>
  <si>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</si>
  <si>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</si>
  <si>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</si>
  <si>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</si>
  <si>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</si>
  <si>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</si>
  <si>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</si>
  <si>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</si>
  <si>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</si>
  <si>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</si>
  <si>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</si>
  <si>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</si>
  <si>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</si>
  <si>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</si>
  <si>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</si>
  <si>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</si>
  <si>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</si>
  <si>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</si>
  <si>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</si>
  <si>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</si>
  <si>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</si>
  <si>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</si>
  <si>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</si>
  <si>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</si>
  <si>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</si>
  <si>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</si>
  <si>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</si>
  <si>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</si>
  <si>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</si>
  <si>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</si>
  <si>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</si>
  <si>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</si>
  <si>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</si>
  <si>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</si>
  <si>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</si>
  <si>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</si>
  <si>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</si>
  <si>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</si>
  <si>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</si>
  <si>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</si>
  <si>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</si>
  <si>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</si>
  <si>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</si>
  <si>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</si>
  <si>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</si>
  <si>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</si>
  <si>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</si>
  <si>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</si>
  <si>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</si>
  <si>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</si>
  <si>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</si>
  <si>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</si>
  <si>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</si>
  <si>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</si>
  <si>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</si>
  <si>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</si>
  <si>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</si>
  <si>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</si>
  <si>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</si>
  <si>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</si>
  <si>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</si>
  <si>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</si>
  <si>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</si>
  <si>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</si>
  <si>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</si>
  <si>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</si>
  <si>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</si>
  <si>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</si>
  <si>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</si>
  <si>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</si>
  <si>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</si>
  <si>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</si>
  <si>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</si>
  <si>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</si>
  <si>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</si>
  <si>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</si>
  <si>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</si>
  <si>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</si>
  <si>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</si>
  <si>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</si>
  <si>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</si>
  <si>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</si>
  <si>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</si>
  <si>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</si>
  <si>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</si>
  <si>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</si>
  <si>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</si>
  <si>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</si>
  <si>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</si>
  <si>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</si>
  <si>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</si>
  <si>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</si>
  <si>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</si>
  <si>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</si>
  <si>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</si>
  <si>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</si>
  <si>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</si>
  <si>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</si>
  <si>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</si>
  <si>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</si>
  <si>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</si>
  <si>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</si>
  <si>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</si>
  <si>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</si>
  <si>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</si>
  <si>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</si>
  <si>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</si>
  <si>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</si>
  <si>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</si>
  <si>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</si>
  <si>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</si>
  <si>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</si>
  <si>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</si>
  <si>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</si>
  <si>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</si>
  <si>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</si>
  <si>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</si>
  <si>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</si>
  <si>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</si>
  <si>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</si>
  <si>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</si>
  <si>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</si>
  <si>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</si>
  <si>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</si>
  <si>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</si>
  <si>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</si>
  <si>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</si>
  <si>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</si>
  <si>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</si>
  <si>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</si>
  <si>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</si>
  <si>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</si>
  <si>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</si>
  <si>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</si>
  <si>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</si>
  <si>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</si>
  <si>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</si>
  <si>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</si>
  <si>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</si>
  <si>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</si>
  <si>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</si>
  <si>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</si>
  <si>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</si>
  <si>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</si>
  <si>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</si>
  <si>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</si>
  <si>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</si>
  <si>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</si>
  <si>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</si>
  <si>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</si>
  <si>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</si>
  <si>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</si>
  <si>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</si>
  <si>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</si>
  <si>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</si>
  <si>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</si>
  <si>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</si>
  <si>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</si>
  <si>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</si>
  <si>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</si>
  <si>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</si>
  <si>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</si>
  <si>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</si>
  <si>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</si>
  <si>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</si>
  <si>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</si>
  <si>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</si>
  <si>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</si>
  <si>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</si>
  <si>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</si>
  <si>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</si>
  <si>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</si>
  <si>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</si>
  <si>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</si>
  <si>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</si>
  <si>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</si>
  <si>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</si>
  <si>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</si>
  <si>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</si>
  <si>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</si>
  <si>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</si>
  <si>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</si>
  <si>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</si>
  <si>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</si>
  <si>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</si>
  <si>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</si>
  <si>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</si>
  <si>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</si>
  <si>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</si>
  <si>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</si>
  <si>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</si>
  <si>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</si>
  <si>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</si>
  <si>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</si>
  <si>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</si>
  <si>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</si>
  <si>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</si>
  <si>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</si>
  <si>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</si>
  <si>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</si>
  <si>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</si>
  <si>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</si>
  <si>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</si>
  <si>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</si>
  <si>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</si>
  <si>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</si>
  <si>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</si>
  <si>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</si>
  <si>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</si>
  <si>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</si>
  <si>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</si>
  <si>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</si>
  <si>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</si>
  <si>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</si>
  <si>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</si>
  <si>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</si>
  <si>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</si>
  <si>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</si>
  <si>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</si>
  <si>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</si>
  <si>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</si>
  <si>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</si>
  <si>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</si>
  <si>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</si>
  <si>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</si>
  <si>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</si>
  <si>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</si>
  <si>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</si>
  <si>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</si>
  <si>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</si>
  <si>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</si>
  <si>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</si>
  <si>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</si>
  <si>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</si>
  <si>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</si>
  <si>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</si>
  <si>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</si>
  <si>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</si>
  <si>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</si>
  <si>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</si>
  <si>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</si>
  <si>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</si>
  <si>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</si>
  <si>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</si>
  <si>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</si>
  <si>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</si>
  <si>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</si>
  <si>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</si>
  <si>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</si>
  <si>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</si>
  <si>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</si>
  <si>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</si>
  <si>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</si>
  <si>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</si>
  <si>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</si>
  <si>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</si>
  <si>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</si>
  <si>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</si>
  <si>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</si>
  <si>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</si>
  <si>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</si>
  <si>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</si>
  <si>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</si>
  <si>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</si>
  <si>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</si>
  <si>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</si>
  <si>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</si>
  <si>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</si>
  <si>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</si>
  <si>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</si>
  <si>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</si>
  <si>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</si>
  <si>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</si>
  <si>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</si>
  <si>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</si>
  <si>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</si>
  <si>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</si>
  <si>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</si>
  <si>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</si>
  <si>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</si>
  <si>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</si>
  <si>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</si>
  <si>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</si>
  <si>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</si>
  <si>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</si>
  <si>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</si>
  <si>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</si>
  <si>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</si>
  <si>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</si>
  <si>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</si>
  <si>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</si>
  <si>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</si>
  <si>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</si>
  <si>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</si>
  <si>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</si>
  <si>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</si>
  <si>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</si>
  <si>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</si>
  <si>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</si>
  <si>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</si>
  <si>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</si>
  <si>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</si>
  <si>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</si>
  <si>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</si>
  <si>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</si>
  <si>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</si>
  <si>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</si>
  <si>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</si>
  <si>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</si>
  <si>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</si>
  <si>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</si>
  <si>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</si>
  <si>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</si>
  <si>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</si>
  <si>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</si>
  <si>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</si>
  <si>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</si>
  <si>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</si>
  <si>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</si>
  <si>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</si>
  <si>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</si>
  <si>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</si>
  <si>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</si>
  <si>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</si>
  <si>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</si>
  <si>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</si>
  <si>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</si>
  <si>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</si>
  <si>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</si>
  <si>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</si>
  <si>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</si>
  <si>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</si>
  <si>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</si>
  <si>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</si>
  <si>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</si>
  <si>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</si>
  <si>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</si>
  <si>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</si>
  <si>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</si>
  <si>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</si>
  <si>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</si>
  <si>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</si>
  <si>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</si>
  <si>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</si>
  <si>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</si>
  <si>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</si>
  <si>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</si>
  <si>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</si>
  <si>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</si>
  <si>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</si>
  <si>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</si>
  <si>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</si>
  <si>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</si>
  <si>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</si>
  <si>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</si>
  <si>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</si>
  <si>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</si>
  <si>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</si>
  <si>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</si>
  <si>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</si>
  <si>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</si>
  <si>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</si>
  <si>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</si>
  <si>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</si>
  <si>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</si>
  <si>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</si>
  <si>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</si>
  <si>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</si>
  <si>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</si>
  <si>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</si>
  <si>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</si>
  <si>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</si>
  <si>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</si>
  <si>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</si>
  <si>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</si>
  <si>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</si>
  <si>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</si>
  <si>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</si>
  <si>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</si>
  <si>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</si>
  <si>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</si>
  <si>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</si>
  <si>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</si>
  <si>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</si>
  <si>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</si>
  <si>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</si>
  <si>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</si>
  <si>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</si>
  <si>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</si>
  <si>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</si>
  <si>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</si>
  <si>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</si>
  <si>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</si>
  <si>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</si>
  <si>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</si>
  <si>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</si>
  <si>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</si>
  <si>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</si>
  <si>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</si>
  <si>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</si>
  <si>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</si>
  <si>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</si>
  <si>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</si>
  <si>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</si>
  <si>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</si>
  <si>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</si>
  <si>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</si>
  <si>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</si>
  <si>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</si>
  <si>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</si>
  <si>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</si>
  <si>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</si>
  <si>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</si>
  <si>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</si>
  <si>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</si>
  <si>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</si>
  <si>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</si>
  <si>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</si>
  <si>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</si>
  <si>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</si>
  <si>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</si>
  <si>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</si>
  <si>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</si>
  <si>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</si>
  <si>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</si>
  <si>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</si>
  <si>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</si>
  <si>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</si>
  <si>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</si>
  <si>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</si>
  <si>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</si>
  <si>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</si>
  <si>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</si>
  <si>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</si>
  <si>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</si>
  <si>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</si>
  <si>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</si>
  <si>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</si>
  <si>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</si>
  <si>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</si>
  <si>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</si>
  <si>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</si>
  <si>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</si>
  <si>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</si>
  <si>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</si>
  <si>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</si>
  <si>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</si>
  <si>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</si>
  <si>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</si>
  <si>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</si>
  <si>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</si>
  <si>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</si>
  <si>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</si>
  <si>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</si>
  <si>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</si>
  <si>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</si>
  <si>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</si>
  <si>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</si>
  <si>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</si>
  <si>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</si>
  <si>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</si>
  <si>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</si>
  <si>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</si>
  <si>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</si>
  <si>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</si>
  <si>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</si>
  <si>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</si>
  <si>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</si>
  <si>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</si>
  <si>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</si>
  <si>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</si>
  <si>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</si>
  <si>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</si>
  <si>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</si>
  <si>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</si>
  <si>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</si>
  <si>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</si>
  <si>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</si>
  <si>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</si>
  <si>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</si>
  <si>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</si>
  <si>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</si>
  <si>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</si>
  <si>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</si>
  <si>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</si>
  <si>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</si>
  <si>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</si>
  <si>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</si>
  <si>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</si>
  <si>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</si>
  <si>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</si>
  <si>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</si>
  <si>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</si>
  <si>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</si>
  <si>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</si>
  <si>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</si>
  <si>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</si>
  <si>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</si>
  <si>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</si>
  <si>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</si>
  <si>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</si>
  <si>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</si>
  <si>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</si>
  <si>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</si>
  <si>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</si>
  <si>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</si>
  <si>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</si>
  <si>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</si>
  <si>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</si>
  <si>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</si>
  <si>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</si>
  <si>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</si>
  <si>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</si>
  <si>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</si>
  <si>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</si>
  <si>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</si>
  <si>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</si>
  <si>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</si>
  <si>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</si>
  <si>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</si>
  <si>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</si>
  <si>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</si>
  <si>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</si>
  <si>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</si>
  <si>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</si>
  <si>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</si>
  <si>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</si>
  <si>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</si>
  <si>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</si>
  <si>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</si>
  <si>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</si>
  <si>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</si>
  <si>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</si>
  <si>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</si>
  <si>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</si>
  <si>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</si>
  <si>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</si>
  <si>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</si>
  <si>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</si>
  <si>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</si>
  <si>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</si>
  <si>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</si>
  <si>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</si>
  <si>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</si>
  <si>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</si>
  <si>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</si>
  <si>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</si>
  <si>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</si>
  <si>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</si>
  <si>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</si>
  <si>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</si>
  <si>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</si>
  <si>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</si>
  <si>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</si>
  <si>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</si>
  <si>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</si>
  <si>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</si>
  <si>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</si>
  <si>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</si>
  <si>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</si>
  <si>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</si>
  <si>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</si>
  <si>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</si>
  <si>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</si>
  <si>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</si>
  <si>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</si>
  <si>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</si>
  <si>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</si>
  <si>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</si>
  <si>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</si>
  <si>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</si>
  <si>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</si>
  <si>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</si>
  <si>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</si>
  <si>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</si>
  <si>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</si>
  <si>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</si>
  <si>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</si>
  <si>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</si>
  <si>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</si>
  <si>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</si>
  <si>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</si>
  <si>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</si>
  <si>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</si>
  <si>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</si>
  <si>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</si>
  <si>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</si>
  <si>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</si>
  <si>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</si>
  <si>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</si>
  <si>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</si>
  <si>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</si>
  <si>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</si>
  <si>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</si>
  <si>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</si>
  <si>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</si>
  <si>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</si>
  <si>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</si>
  <si>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</si>
  <si>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</si>
  <si>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</si>
  <si>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</si>
  <si>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</si>
  <si>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</si>
  <si>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</si>
  <si>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</si>
  <si>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</si>
  <si>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</si>
  <si>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</si>
  <si>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</si>
  <si>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</si>
  <si>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</si>
  <si>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</si>
  <si>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</si>
  <si>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</si>
  <si>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</si>
  <si>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</si>
  <si>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</si>
  <si>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</si>
  <si>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</si>
  <si>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</si>
  <si>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</si>
  <si>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</si>
  <si>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</si>
  <si>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</si>
  <si>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</si>
  <si>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</si>
  <si>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</si>
  <si>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</si>
  <si>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</si>
  <si>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</si>
  <si>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</si>
  <si>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</si>
  <si>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</si>
  <si>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</si>
  <si>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</si>
  <si>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</si>
  <si>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</si>
  <si>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</si>
  <si>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</si>
  <si>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</si>
  <si>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</si>
  <si>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</si>
  <si>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</si>
  <si>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</si>
  <si>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</si>
  <si>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</si>
  <si>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</si>
  <si>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</si>
  <si>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</si>
  <si>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</si>
  <si>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</si>
  <si>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</si>
  <si>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</si>
  <si>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</si>
  <si>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</si>
  <si>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</si>
  <si>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</si>
  <si>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</si>
  <si>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</si>
  <si>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</si>
  <si>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</si>
  <si>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</si>
  <si>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</si>
  <si>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</si>
  <si>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</si>
  <si>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</si>
  <si>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</si>
  <si>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</si>
  <si>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</si>
  <si>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</si>
  <si>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</si>
  <si>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</si>
  <si>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</si>
  <si>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</si>
  <si>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</si>
  <si>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</si>
  <si>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</si>
  <si>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</si>
  <si>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</si>
  <si>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</si>
  <si>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</si>
  <si>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</si>
  <si>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</si>
  <si>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</si>
  <si>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</si>
  <si>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</si>
  <si>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</si>
  <si>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</si>
  <si>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</si>
  <si>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</si>
  <si>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</si>
  <si>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</si>
  <si>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</si>
  <si>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</si>
  <si>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</si>
  <si>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</si>
  <si>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</si>
  <si>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</si>
  <si>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</si>
  <si>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</si>
  <si>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</si>
  <si>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</si>
  <si>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</si>
  <si>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</si>
  <si>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</si>
  <si>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</si>
  <si>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</si>
  <si>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</si>
  <si>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</si>
  <si>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</si>
  <si>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</si>
  <si>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</si>
  <si>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</si>
  <si>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</si>
  <si>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</si>
  <si>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</si>
  <si>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</si>
  <si>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</si>
  <si>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</si>
  <si>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</si>
  <si>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</si>
  <si>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</si>
  <si>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</si>
  <si>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</si>
  <si>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</si>
  <si>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</si>
  <si>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</si>
  <si>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</si>
  <si>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</si>
  <si>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</si>
  <si>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</si>
  <si>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</si>
  <si>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</si>
  <si>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</si>
  <si>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</si>
  <si>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</si>
  <si>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</si>
  <si>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</si>
  <si>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</si>
  <si>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</si>
  <si>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</si>
  <si>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</si>
  <si>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</si>
  <si>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</si>
  <si>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</si>
  <si>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</si>
  <si>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</si>
  <si>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</si>
  <si>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</si>
  <si>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</si>
  <si>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</si>
  <si>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</si>
  <si>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</si>
  <si>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</si>
  <si>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</si>
  <si>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</si>
  <si>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</si>
  <si>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</si>
  <si>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</si>
  <si>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</si>
  <si>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</si>
  <si>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</si>
  <si>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</si>
  <si>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</si>
  <si>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</si>
  <si>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</si>
  <si>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</si>
  <si>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</si>
  <si>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</si>
  <si>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</si>
  <si>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</si>
  <si>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</si>
  <si>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</si>
  <si>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</si>
  <si>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</si>
  <si>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</si>
  <si>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</si>
  <si>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</si>
  <si>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</si>
  <si>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</si>
  <si>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</si>
  <si>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</si>
  <si>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</si>
  <si>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</si>
  <si>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</si>
  <si>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</si>
  <si>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</si>
  <si>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</si>
  <si>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</si>
  <si>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</si>
  <si>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</si>
  <si>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</si>
  <si>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</si>
  <si>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</si>
  <si>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</si>
  <si>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</si>
  <si>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</si>
  <si>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</si>
  <si>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</si>
  <si>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</si>
  <si>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</si>
  <si>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</si>
  <si>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</si>
  <si>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</si>
  <si>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</si>
  <si>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</si>
  <si>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</si>
  <si>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</si>
  <si>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</si>
  <si>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</si>
  <si>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</si>
  <si>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</si>
  <si>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</si>
  <si>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</si>
  <si>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</si>
  <si>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</si>
  <si>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</si>
  <si>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</si>
  <si>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</si>
  <si>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</si>
  <si>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</si>
  <si>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</si>
  <si>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</si>
  <si>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</si>
  <si>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</si>
  <si>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</si>
  <si>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</si>
  <si>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</si>
  <si>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</si>
  <si>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</si>
  <si>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</si>
  <si>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</si>
  <si>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</si>
  <si>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</si>
  <si>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</si>
  <si>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</si>
  <si>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</si>
  <si>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</si>
  <si>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</si>
  <si>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</si>
  <si>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</si>
  <si>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</si>
  <si>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</si>
  <si>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</si>
  <si>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</si>
  <si>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</si>
  <si>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</si>
  <si>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</si>
  <si>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</si>
  <si>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</si>
  <si>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</si>
  <si>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</si>
  <si>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</si>
  <si>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</si>
  <si>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</si>
  <si>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</si>
  <si>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</si>
  <si>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</si>
  <si>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</si>
  <si>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</si>
  <si>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</si>
  <si>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</si>
  <si>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</si>
  <si>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</si>
  <si>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</si>
  <si>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</si>
  <si>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</si>
  <si>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</si>
  <si>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</si>
  <si>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</si>
  <si>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</si>
  <si>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</si>
  <si>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</si>
  <si>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</si>
  <si>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</si>
  <si>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</si>
  <si>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</si>
  <si>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</si>
  <si>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</si>
  <si>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</si>
  <si>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</si>
  <si>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</si>
  <si>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</si>
  <si>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</si>
  <si>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</si>
  <si>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</si>
  <si>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</si>
  <si>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</si>
  <si>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</si>
  <si>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</si>
  <si>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</si>
  <si>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</si>
  <si>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</si>
  <si>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</si>
  <si>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</si>
  <si>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</si>
  <si>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</si>
  <si>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</si>
  <si>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</si>
  <si>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</si>
  <si>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</si>
  <si>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</si>
  <si>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</si>
  <si>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</si>
  <si>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</si>
  <si>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</si>
  <si>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</si>
  <si>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</si>
  <si>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</si>
  <si>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</si>
  <si>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</si>
  <si>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</si>
  <si>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</si>
  <si>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</si>
  <si>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</si>
  <si>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</si>
  <si>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</si>
  <si>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</si>
  <si>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</si>
  <si>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</si>
  <si>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</si>
  <si>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</si>
  <si>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</si>
  <si>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</si>
  <si>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</si>
  <si>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</si>
  <si>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</si>
  <si>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</si>
  <si>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</si>
  <si>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</si>
  <si>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</si>
  <si>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</si>
  <si>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</si>
  <si>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</si>
  <si>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</si>
  <si>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</si>
  <si>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</si>
  <si>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</si>
  <si>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</si>
  <si>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</si>
  <si>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</si>
  <si>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</si>
  <si>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</si>
  <si>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</si>
  <si>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</si>
  <si>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</si>
  <si>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</si>
  <si>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</si>
  <si>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</si>
  <si>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</si>
  <si>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</si>
  <si>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</si>
  <si>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</si>
  <si>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</si>
  <si>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</si>
  <si>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</si>
  <si>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</si>
  <si>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</si>
  <si>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</si>
  <si>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</si>
  <si>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</si>
  <si>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</si>
  <si>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</si>
  <si>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</si>
  <si>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</si>
  <si>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</si>
  <si>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</si>
  <si>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</si>
  <si>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</si>
  <si>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</si>
  <si>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</si>
  <si>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</si>
  <si>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</si>
  <si>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</si>
  <si>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</si>
  <si>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</si>
  <si>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</si>
  <si>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</si>
  <si>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</si>
  <si>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</si>
  <si>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</si>
  <si>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</si>
  <si>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</si>
  <si>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</si>
  <si>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</si>
  <si>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</si>
  <si>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</si>
  <si>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</si>
  <si>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</si>
  <si>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</si>
  <si>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</si>
  <si>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</si>
  <si>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</si>
  <si>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</si>
  <si>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</si>
  <si>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</si>
  <si>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</si>
  <si>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</si>
  <si>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</si>
  <si>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</si>
  <si>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</si>
  <si>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</si>
  <si>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</si>
  <si>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</si>
  <si>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</si>
  <si>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</si>
  <si>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</si>
  <si>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</si>
  <si>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</si>
  <si>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</si>
  <si>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</si>
  <si>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</si>
  <si>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</si>
  <si>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</si>
  <si>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</si>
  <si>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</si>
  <si>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</si>
  <si>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</si>
  <si>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</si>
  <si>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</si>
  <si>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</si>
  <si>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</si>
  <si>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</si>
  <si>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</si>
  <si>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</si>
  <si>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</si>
  <si>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</si>
  <si>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</si>
  <si>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</si>
  <si>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</si>
  <si>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</si>
  <si>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</si>
  <si>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</si>
  <si>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</si>
  <si>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</si>
  <si>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</si>
  <si>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</si>
  <si>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</si>
  <si>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</si>
  <si>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</si>
  <si>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</si>
  <si>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</si>
  <si>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</si>
  <si>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</si>
  <si>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</si>
  <si>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</si>
  <si>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</si>
  <si>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</si>
  <si>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</si>
  <si>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</si>
  <si>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</si>
  <si>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</si>
  <si>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</si>
  <si>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</si>
  <si>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</si>
  <si>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</si>
  <si>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</si>
  <si>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</si>
  <si>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</si>
  <si>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</si>
  <si>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</si>
  <si>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</si>
  <si>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</si>
  <si>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</si>
  <si>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</si>
  <si>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</si>
  <si>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</si>
  <si>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</si>
  <si>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</si>
  <si>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</si>
  <si>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</si>
  <si>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</si>
  <si>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</si>
  <si>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</si>
  <si>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</si>
  <si>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</si>
  <si>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</si>
  <si>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</si>
  <si>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</si>
  <si>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</si>
  <si>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</si>
  <si>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</si>
  <si>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</si>
  <si>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</si>
  <si>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</si>
  <si>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</si>
  <si>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</si>
  <si>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</si>
  <si>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</si>
  <si>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</si>
  <si>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</si>
  <si>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</si>
  <si>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</si>
  <si>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</si>
  <si>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</si>
  <si>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</si>
  <si>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</si>
  <si>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</si>
  <si>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</si>
  <si>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</si>
  <si>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</si>
  <si>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</si>
  <si>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</si>
  <si>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</si>
  <si>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</si>
  <si>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</si>
  <si>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</si>
  <si>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</si>
  <si>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</si>
  <si>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</si>
  <si>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</si>
  <si>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</si>
  <si>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</si>
  <si>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</si>
  <si>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</si>
  <si>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</si>
  <si>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</si>
  <si>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</si>
  <si>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</si>
  <si>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</si>
  <si>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</si>
  <si>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</si>
  <si>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</si>
  <si>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</si>
  <si>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</si>
  <si>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</si>
  <si>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</si>
  <si>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</si>
  <si>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</si>
  <si>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</si>
  <si>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</si>
  <si>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</si>
  <si>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</si>
  <si>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</si>
  <si>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</si>
  <si>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</si>
  <si>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</si>
  <si>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</si>
  <si>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</si>
  <si>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</si>
  <si>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</si>
  <si>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</si>
  <si>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</si>
  <si>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</si>
  <si>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</si>
  <si>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</si>
  <si>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</si>
  <si>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</si>
  <si>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</si>
  <si>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</si>
  <si>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</si>
  <si>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</si>
  <si>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</si>
  <si>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</si>
  <si>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</si>
  <si>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</si>
  <si>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</si>
  <si>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</si>
  <si>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</si>
  <si>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</si>
  <si>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</si>
  <si>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</si>
  <si>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</si>
  <si>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</si>
  <si>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</si>
  <si>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</si>
  <si>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</si>
  <si>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</si>
  <si>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</si>
  <si>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</si>
  <si>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</si>
  <si>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</si>
  <si>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</si>
  <si>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</si>
  <si>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</si>
  <si>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</si>
  <si>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</si>
  <si>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</si>
  <si>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</si>
  <si>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</si>
  <si>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</si>
  <si>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</si>
  <si>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</si>
  <si>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</si>
  <si>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</si>
  <si>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</si>
  <si>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</si>
  <si>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</si>
  <si>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</si>
  <si>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</si>
  <si>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</si>
  <si>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</si>
  <si>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</si>
  <si>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</si>
  <si>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</si>
  <si>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</si>
  <si>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</si>
  <si>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</si>
  <si>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</si>
  <si>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</si>
  <si>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</si>
  <si>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</si>
  <si>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</si>
  <si>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</si>
  <si>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</si>
  <si>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</si>
  <si>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</si>
  <si>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</si>
  <si>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</si>
  <si>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</si>
  <si>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</si>
  <si>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</si>
  <si>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</si>
  <si>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</si>
  <si>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</si>
  <si>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</si>
  <si>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</si>
  <si>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</si>
  <si>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</si>
  <si>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</si>
  <si>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</si>
  <si>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</si>
  <si>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</si>
  <si>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</si>
  <si>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</si>
  <si>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</si>
  <si>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</si>
  <si>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</si>
  <si>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</si>
  <si>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</si>
  <si>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</si>
  <si>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</si>
  <si>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</si>
  <si>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</si>
  <si>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</si>
  <si>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</si>
  <si>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</si>
  <si>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</si>
  <si>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</si>
  <si>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</si>
  <si>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</si>
  <si>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</si>
  <si>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</si>
  <si>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</si>
  <si>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</si>
  <si>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</si>
  <si>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</si>
  <si>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</si>
  <si>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</si>
  <si>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</si>
  <si>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</si>
  <si>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</si>
  <si>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</si>
  <si>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</si>
  <si>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</si>
  <si>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</si>
  <si>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</si>
  <si>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</si>
  <si>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</si>
  <si>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</si>
  <si>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</si>
  <si>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</si>
  <si>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</si>
  <si>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</si>
  <si>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</si>
  <si>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</si>
  <si>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</si>
  <si>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</si>
  <si>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</si>
  <si>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</si>
  <si>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</si>
  <si>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</si>
  <si>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</si>
  <si>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</si>
  <si>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</si>
  <si>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</si>
  <si>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</si>
  <si>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</si>
  <si>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</si>
  <si>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</si>
  <si>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</si>
  <si>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</si>
  <si>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</si>
  <si>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</si>
  <si>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</si>
  <si>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</si>
  <si>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</si>
  <si>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</si>
  <si>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</si>
  <si>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</si>
  <si>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</si>
  <si>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</si>
  <si>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</si>
  <si>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</si>
  <si>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</si>
  <si>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</si>
  <si>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</si>
  <si>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</si>
  <si>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</si>
  <si>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</si>
  <si>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</si>
  <si>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</si>
  <si>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</si>
  <si>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</si>
  <si>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</si>
  <si>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</si>
  <si>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</si>
  <si>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</si>
  <si>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</si>
  <si>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</si>
  <si>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</si>
  <si>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</si>
  <si>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</si>
  <si>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</si>
  <si>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</si>
  <si>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</si>
  <si>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</si>
  <si>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</si>
  <si>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</si>
  <si>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</si>
  <si>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</si>
  <si>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</si>
  <si>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</si>
  <si>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</si>
  <si>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</si>
  <si>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</si>
  <si>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</si>
  <si>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</si>
  <si>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</si>
  <si>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</si>
  <si>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</si>
  <si>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</si>
  <si>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</si>
  <si>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</si>
  <si>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</si>
  <si>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</si>
  <si>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</si>
  <si>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</si>
  <si>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</si>
  <si>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</si>
  <si>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</si>
  <si>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</si>
  <si>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</si>
  <si>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</si>
  <si>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</si>
  <si>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</si>
  <si>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</si>
  <si>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</si>
  <si>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</si>
  <si>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</si>
  <si>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</si>
  <si>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</si>
  <si>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</si>
  <si>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</si>
  <si>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</si>
  <si>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</si>
  <si>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</si>
  <si>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</si>
  <si>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</si>
  <si>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</si>
  <si>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</si>
  <si>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</si>
  <si>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</si>
  <si>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</si>
  <si>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</si>
  <si>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</si>
  <si>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</si>
  <si>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</si>
  <si>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</si>
  <si>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</si>
  <si>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</si>
  <si>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</si>
  <si>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</si>
  <si>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</si>
  <si>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</si>
  <si>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</si>
  <si>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</si>
  <si>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</si>
  <si>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</si>
  <si>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</si>
  <si>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</si>
  <si>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</si>
  <si>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</si>
  <si>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</si>
  <si>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</si>
  <si>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</si>
  <si>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</si>
  <si>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</si>
  <si>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</si>
  <si>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</si>
  <si>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</si>
  <si>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</si>
  <si>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</si>
  <si>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</si>
  <si>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</si>
  <si>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</si>
  <si>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</si>
  <si>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</si>
  <si>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</si>
  <si>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</si>
  <si>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</si>
  <si>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</si>
  <si>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</si>
  <si>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</si>
  <si>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</si>
  <si>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</si>
  <si>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</si>
  <si>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</si>
  <si>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</si>
  <si>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</si>
  <si>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</si>
  <si>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</si>
  <si>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</si>
  <si>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</si>
  <si>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</si>
  <si>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</si>
  <si>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</si>
  <si>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</si>
  <si>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</si>
  <si>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</si>
  <si>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</si>
  <si>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</si>
  <si>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</si>
  <si>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</si>
  <si>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</si>
  <si>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</si>
  <si>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</si>
  <si>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</si>
  <si>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</si>
  <si>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</si>
  <si>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</si>
  <si>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</si>
  <si>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</si>
  <si>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</si>
  <si>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</si>
  <si>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</si>
  <si>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</si>
  <si>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</si>
  <si>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</si>
  <si>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</si>
  <si>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</si>
  <si>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</si>
  <si>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</si>
  <si>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</si>
  <si>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</si>
  <si>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</si>
  <si>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</si>
  <si>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</si>
  <si>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</si>
  <si>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</si>
  <si>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</si>
  <si>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</si>
  <si>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</si>
  <si>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</si>
  <si>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</si>
  <si>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</si>
  <si>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</si>
  <si>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</si>
  <si>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</si>
  <si>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</si>
  <si>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</si>
  <si>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</si>
  <si>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</si>
  <si>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</si>
  <si>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</si>
  <si>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</si>
  <si>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</si>
  <si>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</si>
  <si>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</si>
  <si>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</si>
  <si>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</si>
  <si>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</si>
  <si>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</si>
  <si>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</si>
  <si>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</si>
  <si>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</si>
  <si>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</si>
  <si>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</si>
  <si>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</si>
  <si>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</si>
  <si>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</si>
  <si>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</si>
  <si>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</si>
  <si>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</si>
  <si>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</si>
  <si>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</si>
  <si>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</si>
  <si>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</si>
  <si>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</si>
  <si>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</si>
  <si>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</si>
  <si>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</si>
  <si>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</si>
  <si>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</si>
  <si>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</si>
  <si>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</si>
  <si>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</si>
  <si>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</si>
  <si>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</si>
  <si>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</si>
  <si>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</si>
  <si>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</si>
  <si>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</si>
  <si>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</si>
  <si>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</si>
  <si>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</si>
  <si>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</si>
  <si>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</si>
  <si>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</si>
  <si>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</si>
  <si>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</si>
  <si>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</si>
  <si>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</si>
  <si>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</si>
  <si>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</si>
  <si>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</si>
  <si>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</si>
  <si>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</si>
  <si>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</si>
  <si>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</si>
  <si>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</si>
  <si>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</si>
  <si>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</si>
  <si>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</si>
  <si>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</si>
  <si>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</si>
  <si>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</si>
  <si>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</si>
  <si>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</si>
  <si>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</si>
  <si>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</si>
  <si>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</si>
  <si>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</si>
  <si>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</si>
  <si>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</si>
  <si>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</si>
  <si>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</si>
  <si>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</si>
  <si>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</si>
  <si>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</si>
  <si>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</si>
  <si>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</si>
  <si>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</si>
  <si>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</si>
  <si>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</si>
  <si>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</si>
  <si>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</si>
  <si>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</si>
  <si>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</si>
  <si>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</si>
  <si>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</si>
  <si>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</si>
  <si>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</si>
  <si>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</si>
  <si>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</si>
  <si>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</si>
  <si>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</si>
  <si>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</si>
  <si>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</si>
  <si>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</si>
  <si>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</si>
  <si>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</si>
  <si>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</si>
  <si>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</si>
  <si>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</si>
  <si>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</si>
  <si>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</si>
  <si>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</si>
  <si>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</si>
  <si>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</si>
  <si>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</si>
  <si>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</si>
  <si>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</si>
  <si>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</si>
  <si>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</si>
  <si>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</si>
  <si>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</si>
  <si>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</si>
  <si>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</si>
  <si>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</si>
  <si>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</si>
  <si>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</si>
  <si>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</si>
  <si>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</si>
  <si>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</si>
  <si>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</si>
  <si>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</si>
  <si>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</si>
  <si>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</si>
  <si>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</si>
  <si>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</si>
  <si>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</si>
  <si>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</si>
  <si>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</si>
  <si>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</si>
  <si>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</si>
  <si>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</si>
  <si>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</si>
  <si>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</si>
  <si>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</si>
  <si>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</si>
  <si>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</si>
  <si>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</si>
  <si>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</si>
  <si>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</si>
  <si>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</si>
  <si>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</si>
  <si>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</si>
  <si>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</si>
  <si>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</si>
  <si>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</si>
  <si>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</si>
  <si>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</si>
  <si>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</si>
  <si>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</si>
  <si>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</si>
  <si>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</si>
  <si>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</si>
  <si>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</si>
  <si>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</si>
  <si>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</si>
  <si>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</si>
  <si>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</si>
  <si>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</si>
  <si>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</si>
  <si>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</si>
  <si>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</si>
  <si>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</si>
  <si>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</si>
  <si>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</si>
  <si>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</si>
  <si>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</si>
  <si>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</si>
  <si>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</si>
  <si>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</si>
  <si>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</si>
  <si>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</si>
  <si>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</si>
  <si>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</si>
  <si>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</si>
  <si>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</si>
  <si>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</si>
  <si>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</si>
  <si>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</si>
  <si>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</si>
  <si>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</si>
  <si>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</si>
  <si>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</si>
  <si>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</si>
  <si>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</si>
  <si>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</si>
  <si>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</si>
  <si>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</si>
  <si>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</si>
  <si>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</si>
  <si>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</si>
  <si>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</si>
  <si>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</si>
  <si>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</si>
  <si>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</si>
  <si>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</si>
  <si>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</si>
  <si>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</si>
  <si>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</si>
  <si>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</si>
  <si>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</si>
  <si>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</si>
  <si>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</si>
  <si>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</si>
  <si>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</si>
  <si>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</si>
  <si>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</si>
  <si>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</si>
  <si>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</si>
  <si>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</si>
  <si>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</si>
  <si>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</si>
  <si>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</si>
  <si>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</si>
  <si>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</si>
  <si>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</si>
  <si>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</si>
  <si>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</si>
  <si>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</si>
  <si>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</si>
  <si>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</si>
  <si>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</si>
  <si>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</si>
  <si>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</si>
  <si>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</si>
  <si>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</si>
  <si>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</si>
  <si>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</si>
  <si>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</si>
  <si>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</si>
  <si>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</si>
  <si>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</si>
  <si>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</si>
  <si>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</si>
  <si>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</si>
  <si>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</si>
  <si>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</si>
  <si>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</si>
  <si>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</si>
  <si>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</si>
  <si>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</si>
  <si>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</si>
  <si>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</si>
  <si>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</si>
  <si>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</si>
  <si>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</si>
  <si>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</si>
  <si>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</si>
  <si>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</si>
  <si>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</si>
  <si>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</si>
  <si>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</si>
  <si>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</si>
  <si>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</si>
  <si>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</si>
  <si>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</si>
  <si>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</si>
  <si>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</si>
  <si>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</si>
  <si>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</si>
  <si>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</si>
  <si>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</si>
  <si>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</si>
  <si>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</si>
  <si>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</si>
  <si>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</si>
  <si>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</si>
  <si>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</si>
  <si>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</si>
  <si>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</si>
  <si>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</si>
  <si>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</si>
  <si>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</si>
  <si>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</si>
  <si>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</si>
  <si>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</si>
  <si>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</si>
  <si>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</si>
  <si>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</si>
  <si>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</si>
  <si>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</si>
  <si>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</si>
  <si>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</si>
  <si>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</si>
  <si>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</si>
  <si>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</si>
  <si>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</si>
  <si>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</si>
  <si>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</si>
  <si>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</si>
  <si>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</si>
  <si>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</si>
  <si>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</si>
  <si>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</si>
  <si>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</si>
  <si>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</si>
  <si>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</si>
  <si>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</si>
  <si>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</si>
  <si>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</si>
  <si>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</si>
  <si>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</si>
  <si>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</si>
  <si>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</si>
  <si>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</si>
  <si>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</si>
  <si>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</si>
  <si>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</si>
  <si>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</si>
  <si>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</si>
  <si>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</si>
  <si>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</si>
  <si>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</si>
  <si>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</si>
  <si>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</si>
  <si>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</si>
  <si>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</si>
  <si>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</si>
  <si>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</si>
  <si>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</si>
  <si>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</si>
  <si>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</si>
  <si>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</si>
  <si>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</si>
  <si>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</si>
  <si>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</si>
  <si>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</si>
  <si>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</si>
  <si>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</si>
  <si>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</si>
  <si>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</si>
  <si>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</si>
  <si>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</si>
  <si>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</si>
  <si>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</si>
  <si>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</si>
  <si>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</si>
  <si>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</si>
  <si>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</si>
  <si>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</si>
  <si>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</si>
  <si>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</si>
  <si>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</si>
  <si>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</si>
  <si>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</si>
  <si>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</si>
  <si>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</si>
  <si>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</si>
  <si>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</si>
  <si>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</si>
  <si>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</si>
  <si>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</si>
  <si>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</si>
  <si>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</si>
  <si>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</si>
  <si>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</si>
  <si>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</si>
  <si>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</si>
  <si>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</si>
  <si>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</si>
  <si>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</si>
  <si>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</si>
  <si>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</si>
  <si>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</si>
  <si>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</si>
  <si>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</si>
  <si>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</si>
  <si>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</si>
  <si>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</si>
  <si>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</si>
  <si>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</si>
  <si>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</si>
  <si>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</si>
  <si>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</si>
  <si>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</si>
  <si>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</si>
  <si>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</si>
  <si>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</si>
  <si>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</si>
  <si>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</si>
  <si>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</si>
  <si>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</si>
  <si>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</si>
  <si>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</si>
  <si>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</si>
  <si>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</si>
  <si>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</si>
  <si>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</si>
  <si>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</si>
  <si>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</si>
  <si>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</si>
  <si>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</si>
  <si>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</si>
  <si>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</si>
  <si>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</si>
  <si>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</si>
  <si>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</si>
  <si>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</si>
  <si>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</si>
  <si>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</si>
  <si>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</si>
  <si>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</si>
  <si>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</si>
  <si>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</si>
  <si>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</si>
  <si>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</si>
  <si>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</si>
  <si>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</si>
  <si>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</si>
  <si>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</si>
  <si>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</si>
  <si>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</si>
  <si>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</si>
  <si>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</si>
  <si>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</si>
  <si>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</si>
  <si>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</si>
  <si>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</si>
  <si>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</si>
  <si>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</si>
  <si>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</si>
  <si>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</si>
  <si>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</si>
  <si>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</si>
  <si>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</si>
  <si>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</si>
  <si>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</si>
  <si>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</si>
  <si>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</si>
  <si>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</si>
  <si>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</si>
  <si>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</si>
  <si>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</si>
  <si>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</si>
  <si>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</si>
  <si>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</si>
  <si>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</si>
  <si>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</si>
  <si>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</si>
  <si>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</si>
  <si>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</si>
  <si>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</si>
  <si>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</si>
  <si>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</si>
  <si>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</si>
  <si>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</si>
  <si>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</si>
  <si>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</si>
  <si>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</si>
  <si>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</si>
  <si>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</si>
  <si>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</si>
  <si>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</si>
  <si>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</si>
  <si>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</si>
  <si>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</si>
  <si>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</si>
  <si>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</si>
  <si>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</si>
  <si>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</si>
  <si>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</si>
  <si>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</si>
  <si>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</si>
  <si>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</si>
  <si>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</si>
  <si>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</si>
  <si>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</si>
  <si>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</si>
  <si>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</si>
  <si>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</si>
  <si>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</si>
  <si>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</si>
  <si>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</si>
  <si>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</si>
  <si>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</si>
  <si>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</si>
  <si>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</si>
  <si>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</si>
  <si>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</si>
  <si>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</si>
  <si>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</si>
  <si>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</si>
  <si>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</si>
  <si>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</si>
  <si>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</si>
  <si>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</si>
  <si>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</si>
  <si>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</si>
  <si>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</si>
  <si>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</si>
  <si>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</si>
  <si>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</si>
  <si>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</si>
  <si>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</si>
  <si>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</si>
  <si>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</si>
  <si>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</si>
  <si>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</si>
  <si>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</si>
  <si>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</si>
  <si>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</si>
  <si>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</si>
  <si>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</si>
  <si>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</si>
  <si>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</si>
  <si>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</si>
  <si>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</si>
  <si>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</si>
  <si>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</si>
  <si>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</si>
  <si>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</si>
  <si>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</si>
  <si>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</si>
  <si>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</si>
  <si>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</si>
  <si>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</si>
  <si>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</si>
  <si>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</si>
  <si>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</si>
  <si>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</si>
  <si>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</si>
  <si>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</si>
  <si>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</si>
  <si>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</si>
  <si>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</si>
  <si>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</si>
  <si>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</si>
  <si>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</si>
  <si>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</si>
  <si>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</si>
  <si>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</si>
  <si>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</si>
  <si>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</si>
  <si>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</si>
  <si>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</si>
  <si>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</si>
  <si>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</si>
  <si>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</si>
  <si>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</si>
  <si>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</si>
  <si>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</si>
  <si>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</si>
  <si>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</si>
  <si>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</si>
  <si>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</si>
  <si>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</si>
  <si>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</si>
  <si>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</si>
  <si>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</si>
  <si>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</si>
  <si>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</si>
  <si>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</si>
  <si>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</si>
  <si>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</si>
  <si>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</si>
  <si>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</si>
  <si>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</si>
  <si>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</si>
  <si>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</si>
  <si>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</si>
  <si>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</si>
  <si>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</si>
  <si>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</si>
  <si>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</si>
  <si>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</si>
  <si>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</si>
  <si>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</si>
  <si>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</si>
  <si>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</si>
  <si>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</si>
  <si>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</si>
  <si>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</si>
  <si>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</si>
  <si>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</si>
  <si>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</si>
  <si>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</si>
  <si>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</si>
  <si>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</si>
  <si>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</si>
  <si>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</si>
  <si>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</si>
  <si>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</si>
  <si>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</si>
  <si>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</si>
  <si>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</si>
  <si>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</si>
  <si>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</si>
  <si>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</si>
  <si>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</si>
  <si>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</si>
  <si>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</si>
  <si>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</si>
  <si>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</si>
  <si>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</si>
  <si>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</si>
  <si>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</si>
  <si>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</si>
  <si>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</si>
  <si>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</si>
  <si>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</si>
  <si>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</si>
  <si>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</si>
  <si>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</si>
  <si>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</si>
  <si>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</si>
  <si>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</si>
  <si>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</si>
  <si>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</si>
  <si>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</si>
  <si>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</si>
  <si>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</si>
  <si>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</si>
  <si>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</si>
  <si>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</si>
  <si>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</si>
  <si>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</si>
  <si>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</si>
  <si>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</si>
  <si>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</si>
  <si>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</si>
  <si>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</si>
  <si>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</si>
  <si>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</si>
  <si>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</si>
  <si>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</si>
  <si>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</si>
  <si>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</si>
  <si>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</si>
  <si>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</si>
  <si>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</si>
  <si>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</si>
  <si>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</si>
  <si>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</si>
  <si>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</si>
  <si>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</si>
  <si>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</si>
  <si>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</si>
  <si>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</si>
  <si>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</si>
  <si>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</si>
  <si>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</si>
  <si>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</si>
  <si>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</si>
  <si>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</si>
  <si>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</si>
  <si>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</si>
  <si>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</si>
  <si>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</si>
  <si>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</si>
  <si>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</si>
  <si>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</si>
  <si>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</si>
  <si>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</si>
  <si>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</si>
  <si>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</si>
  <si>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</si>
  <si>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</si>
  <si>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</si>
  <si>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</si>
  <si>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</si>
  <si>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</si>
  <si>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</si>
  <si>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</si>
  <si>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</si>
  <si>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</si>
  <si>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</si>
  <si>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</si>
  <si>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</si>
  <si>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</si>
  <si>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</si>
  <si>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</si>
  <si>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</si>
  <si>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</si>
  <si>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</si>
  <si>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</si>
  <si>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</si>
  <si>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</si>
  <si>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</si>
  <si>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</si>
  <si>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</si>
  <si>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</si>
  <si>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</si>
  <si>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</si>
  <si>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</si>
  <si>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</si>
  <si>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</si>
  <si>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</si>
  <si>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</si>
  <si>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</si>
  <si>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</si>
  <si>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</si>
  <si>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</si>
  <si>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</si>
  <si>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</si>
  <si>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</si>
  <si>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</si>
  <si>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</si>
  <si>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</si>
  <si>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</si>
  <si>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</si>
  <si>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</si>
  <si>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</si>
  <si>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</si>
  <si>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</si>
  <si>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</si>
  <si>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</si>
  <si>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</si>
  <si>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</si>
  <si>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</si>
  <si>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</si>
  <si>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</si>
  <si>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</si>
  <si>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</si>
  <si>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</si>
  <si>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</si>
  <si>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</si>
  <si>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</si>
  <si>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</si>
  <si>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</si>
  <si>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</si>
  <si>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</si>
  <si>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</si>
  <si>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</si>
  <si>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</si>
  <si>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</si>
  <si>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</si>
  <si>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</si>
  <si>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</si>
  <si>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</si>
  <si>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</si>
  <si>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</si>
  <si>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</si>
  <si>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</si>
  <si>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</si>
  <si>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</si>
  <si>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</si>
  <si>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</si>
  <si>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</si>
  <si>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</si>
  <si>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</si>
  <si>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</si>
  <si>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</si>
  <si>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</si>
  <si>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</si>
  <si>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</si>
  <si>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</si>
  <si>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</si>
  <si>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</si>
  <si>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</si>
  <si>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</si>
  <si>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</si>
  <si>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</si>
  <si>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</si>
  <si>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</si>
  <si>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</si>
  <si>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</si>
  <si>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</si>
  <si>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</si>
  <si>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</si>
  <si>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</si>
  <si>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</si>
  <si>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</si>
  <si>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</si>
  <si>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</si>
  <si>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</si>
  <si>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</si>
  <si>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</si>
  <si>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</si>
  <si>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</si>
  <si>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</si>
  <si>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</si>
  <si>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</si>
  <si>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</si>
  <si>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</si>
  <si>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</si>
  <si>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</si>
  <si>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</si>
  <si>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</si>
  <si>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</si>
  <si>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</si>
  <si>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</si>
  <si>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</si>
  <si>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</si>
  <si>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</si>
  <si>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</si>
  <si>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</si>
  <si>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</si>
  <si>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</si>
  <si>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</si>
  <si>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</si>
  <si>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</si>
  <si>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</si>
  <si>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</si>
  <si>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</si>
  <si>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</si>
  <si>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</si>
  <si>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</si>
  <si>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</si>
  <si>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</si>
  <si>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</si>
  <si>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</si>
  <si>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</si>
  <si>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</si>
  <si>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</si>
  <si>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</si>
  <si>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</si>
  <si>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</si>
  <si>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</si>
  <si>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</si>
  <si>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</si>
  <si>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</si>
  <si>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</si>
  <si>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</si>
  <si>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</si>
  <si>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</si>
  <si>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</si>
  <si>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</si>
  <si>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</si>
  <si>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</si>
  <si>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</si>
  <si>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</si>
  <si>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</si>
  <si>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</si>
  <si>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</si>
  <si>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</si>
  <si>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</si>
  <si>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</si>
  <si>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</si>
  <si>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</si>
  <si>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</si>
  <si>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</si>
  <si>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</si>
  <si>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</si>
  <si>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</si>
  <si>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</si>
  <si>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</si>
  <si>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</si>
  <si>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</si>
  <si>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</si>
  <si>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</si>
  <si>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</si>
  <si>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</si>
  <si>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</si>
  <si>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</si>
  <si>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</si>
  <si>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</si>
  <si>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</si>
  <si>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</si>
  <si>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</si>
  <si>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</si>
  <si>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</si>
  <si>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</si>
  <si>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</si>
  <si>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</si>
  <si>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</si>
  <si>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</si>
  <si>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</si>
  <si>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</si>
  <si>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</si>
  <si>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</si>
  <si>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</si>
  <si>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</si>
  <si>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</si>
  <si>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</si>
  <si>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</si>
  <si>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</si>
  <si>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</si>
  <si>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</si>
  <si>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</si>
  <si>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</si>
  <si>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</si>
  <si>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</si>
  <si>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</si>
  <si>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</si>
  <si>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</si>
  <si>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</si>
  <si>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</si>
  <si>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</si>
  <si>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</si>
  <si>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</si>
  <si>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</si>
  <si>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</si>
  <si>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</si>
  <si>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</si>
  <si>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</si>
  <si>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</si>
  <si>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</si>
  <si>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</si>
  <si>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</si>
  <si>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</si>
  <si>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</si>
  <si>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</si>
  <si>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</si>
  <si>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</si>
  <si>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</si>
  <si>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</si>
  <si>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</si>
  <si>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</si>
  <si>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</si>
  <si>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</si>
  <si>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</si>
  <si>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</si>
  <si>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</si>
  <si>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</si>
  <si>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</si>
  <si>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</si>
  <si>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</si>
  <si>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</si>
  <si>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</si>
  <si>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</si>
  <si>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</si>
  <si>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</si>
  <si>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</si>
  <si>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</si>
  <si>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</si>
  <si>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</si>
  <si>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</si>
  <si>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</si>
  <si>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</si>
  <si>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</si>
  <si>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</si>
  <si>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</si>
  <si>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</si>
  <si>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</si>
  <si>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</si>
  <si>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</si>
  <si>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</si>
  <si>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</si>
  <si>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</si>
  <si>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</si>
  <si>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</si>
  <si>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</si>
  <si>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</si>
  <si>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</si>
  <si>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</si>
  <si>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</si>
  <si>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</si>
  <si>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</si>
  <si>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</si>
  <si>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</si>
  <si>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</si>
  <si>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</si>
  <si>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</si>
  <si>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</si>
  <si>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</si>
  <si>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</si>
  <si>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</si>
  <si>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</si>
  <si>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</si>
  <si>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</si>
  <si>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</si>
  <si>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</si>
  <si>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</si>
  <si>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</si>
  <si>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</si>
  <si>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</si>
  <si>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</si>
  <si>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</si>
  <si>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</si>
  <si>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</si>
  <si>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</si>
  <si>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</si>
  <si>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</si>
  <si>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</si>
  <si>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</si>
  <si>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</si>
  <si>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</si>
  <si>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</si>
  <si>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</si>
  <si>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</si>
  <si>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</si>
  <si>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</si>
  <si>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</si>
  <si>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</si>
  <si>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</si>
  <si>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</si>
  <si>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</si>
  <si>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</si>
  <si>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</si>
  <si>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</si>
  <si>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</si>
  <si>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</si>
  <si>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</si>
  <si>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</si>
  <si>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</si>
  <si>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</si>
  <si>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</si>
  <si>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</si>
  <si>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</si>
  <si>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</si>
  <si>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</si>
  <si>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</si>
  <si>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</si>
  <si>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</si>
  <si>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</si>
  <si>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</si>
  <si>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</si>
  <si>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</si>
  <si>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</si>
  <si>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</si>
  <si>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</si>
  <si>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</si>
  <si>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</si>
  <si>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</si>
  <si>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</si>
  <si>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</si>
  <si>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</si>
  <si>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</si>
  <si>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</si>
  <si>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</si>
  <si>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</si>
  <si>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</si>
  <si>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</si>
  <si>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</si>
  <si>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</si>
  <si>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</si>
  <si>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</si>
  <si>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</si>
  <si>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</si>
  <si>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</si>
  <si>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</si>
  <si>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</si>
  <si>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</si>
  <si>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</si>
  <si>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</si>
  <si>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</si>
  <si>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</si>
  <si>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</si>
  <si>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</si>
  <si>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</si>
  <si>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</si>
  <si>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</si>
  <si>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</si>
  <si>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</si>
  <si>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</si>
  <si>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</si>
  <si>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</si>
  <si>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</si>
  <si>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</si>
  <si>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</si>
  <si>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</si>
  <si>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</si>
  <si>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</si>
  <si>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</si>
  <si>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</si>
  <si>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</si>
  <si>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</si>
  <si>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</si>
  <si>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</si>
  <si>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</si>
  <si>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</si>
  <si>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</si>
  <si>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</si>
  <si>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</si>
  <si>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</si>
  <si>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</si>
  <si>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</si>
  <si>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</si>
  <si>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</si>
  <si>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</si>
  <si>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</si>
  <si>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</si>
  <si>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</si>
  <si>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</si>
  <si>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</si>
  <si>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</si>
  <si>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</si>
  <si>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</si>
  <si>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</si>
  <si>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</si>
  <si>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</si>
  <si>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</si>
  <si>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</si>
  <si>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</si>
  <si>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</si>
  <si>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</si>
  <si>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</si>
  <si>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</si>
  <si>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</si>
  <si>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</si>
  <si>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</si>
  <si>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</si>
  <si>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</si>
  <si>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</si>
  <si>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</si>
  <si>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</si>
  <si>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</si>
  <si>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</si>
  <si>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</si>
  <si>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</si>
  <si>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</si>
  <si>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</si>
  <si>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</si>
  <si>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</si>
  <si>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</si>
  <si>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</si>
  <si>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</si>
  <si>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</si>
  <si>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</si>
  <si>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</si>
  <si>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</si>
  <si>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</si>
  <si>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</si>
  <si>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</si>
  <si>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</si>
  <si>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</si>
  <si>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</si>
  <si>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</si>
  <si>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</si>
  <si>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</si>
  <si>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</si>
  <si>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</si>
  <si>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</si>
  <si>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</si>
  <si>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</si>
  <si>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</si>
  <si>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</si>
  <si>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</si>
  <si>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</si>
  <si>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</si>
  <si>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</si>
  <si>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</si>
  <si>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</si>
  <si>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</si>
  <si>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</si>
  <si>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</si>
  <si>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</si>
  <si>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</si>
  <si>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</si>
  <si>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</si>
  <si>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</si>
  <si>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</si>
  <si>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</si>
  <si>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</si>
  <si>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</si>
  <si>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</si>
  <si>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</si>
  <si>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</si>
  <si>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</si>
  <si>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</si>
  <si>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</si>
  <si>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</si>
  <si>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</si>
  <si>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</si>
  <si>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</si>
  <si>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</si>
  <si>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</si>
  <si>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</si>
  <si>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</si>
  <si>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</si>
  <si>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</si>
  <si>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</si>
  <si>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</si>
  <si>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</si>
  <si>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</si>
  <si>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</si>
  <si>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</si>
  <si>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</si>
  <si>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</si>
  <si>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</si>
  <si>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</si>
  <si>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</si>
  <si>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</si>
  <si>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</si>
  <si>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</si>
  <si>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</si>
  <si>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</si>
  <si>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</si>
  <si>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</si>
  <si>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</si>
  <si>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</si>
  <si>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</si>
  <si>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</si>
  <si>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</si>
  <si>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</si>
  <si>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</si>
  <si>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</si>
  <si>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</si>
  <si>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</si>
  <si>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</si>
  <si>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</si>
  <si>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</si>
  <si>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</si>
  <si>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</si>
  <si>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</si>
  <si>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</si>
  <si>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</si>
  <si>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</si>
  <si>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</si>
  <si>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</si>
  <si>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</si>
  <si>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</si>
  <si>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</si>
  <si>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</si>
  <si>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</si>
  <si>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</si>
  <si>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</si>
  <si>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</si>
  <si>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</si>
  <si>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</si>
  <si>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</si>
  <si>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</si>
  <si>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</si>
  <si>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</si>
  <si>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</si>
  <si>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</si>
  <si>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</si>
  <si>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</si>
  <si>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</si>
  <si>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</si>
  <si>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</si>
  <si>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</si>
  <si>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</si>
  <si>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</si>
  <si>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</si>
  <si>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</si>
  <si>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</si>
  <si>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</si>
  <si>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</si>
  <si>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</si>
  <si>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</si>
  <si>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</si>
  <si>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</si>
  <si>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</si>
  <si>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</si>
  <si>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</si>
  <si>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</si>
  <si>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</si>
  <si>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</si>
  <si>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</si>
  <si>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</si>
  <si>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</si>
  <si>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</si>
  <si>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</si>
  <si>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</si>
  <si>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</si>
  <si>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</si>
  <si>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</si>
  <si>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</si>
  <si>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</si>
  <si>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</si>
  <si>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</si>
  <si>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</si>
  <si>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</si>
  <si>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</si>
  <si>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</si>
  <si>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</si>
  <si>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</si>
  <si>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</si>
  <si>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</si>
  <si>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</si>
  <si>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</si>
  <si>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</si>
  <si>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</si>
  <si>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</si>
  <si>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</si>
  <si>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</si>
  <si>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</si>
  <si>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</si>
  <si>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</si>
  <si>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</si>
  <si>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</si>
  <si>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</si>
  <si>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</si>
  <si>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</si>
  <si>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</si>
  <si>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</si>
  <si>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</si>
  <si>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</si>
  <si>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</si>
  <si>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</si>
  <si>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</si>
  <si>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</si>
  <si>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</si>
  <si>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</si>
  <si>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</si>
  <si>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</si>
  <si>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</si>
  <si>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</si>
  <si>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</si>
  <si>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</si>
  <si>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</si>
  <si>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</si>
  <si>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</si>
  <si>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</si>
  <si>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</si>
  <si>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</si>
  <si>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</si>
  <si>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</si>
  <si>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</si>
  <si>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</si>
  <si>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</si>
  <si>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</si>
  <si>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</si>
  <si>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</si>
  <si>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</si>
  <si>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</si>
  <si>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</si>
  <si>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</si>
  <si>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</si>
  <si>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</si>
  <si>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</si>
  <si>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</si>
  <si>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</si>
  <si>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</si>
  <si>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</si>
  <si>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</si>
  <si>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</si>
  <si>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</si>
  <si>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</si>
  <si>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</si>
  <si>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</si>
  <si>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</si>
  <si>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</si>
  <si>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</si>
  <si>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</si>
  <si>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</si>
  <si>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</si>
  <si>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</si>
  <si>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</si>
  <si>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</si>
  <si>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</si>
  <si>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</si>
  <si>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</si>
  <si>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</si>
  <si>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</si>
  <si>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</si>
  <si>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</si>
  <si>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</si>
  <si>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</si>
  <si>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</si>
  <si>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</si>
  <si>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</si>
  <si>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</si>
  <si>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</si>
  <si>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</si>
  <si>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</si>
  <si>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</si>
  <si>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</si>
  <si>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</si>
  <si>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</si>
  <si>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</si>
  <si>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</si>
  <si>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</si>
  <si>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</si>
  <si>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</si>
  <si>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</si>
  <si>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</si>
  <si>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</si>
  <si>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</si>
  <si>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</si>
  <si>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</si>
  <si>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</si>
  <si>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</si>
  <si>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</si>
  <si>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</si>
  <si>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</si>
  <si>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</si>
  <si>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</si>
  <si>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</si>
  <si>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</si>
  <si>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</si>
  <si>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</si>
  <si>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</si>
  <si>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</si>
  <si>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</si>
  <si>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</si>
  <si>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</si>
  <si>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</si>
  <si>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</si>
  <si>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</si>
  <si>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</si>
  <si>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</si>
  <si>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</si>
  <si>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</si>
  <si>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</si>
  <si>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</si>
  <si>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</si>
  <si>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</si>
  <si>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</si>
  <si>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</si>
  <si>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</si>
  <si>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</si>
  <si>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</si>
  <si>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</si>
  <si>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</si>
  <si>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</si>
  <si>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</si>
  <si>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</si>
  <si>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</si>
  <si>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</si>
  <si>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</si>
  <si>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</si>
  <si>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</si>
  <si>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</si>
  <si>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</si>
  <si>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</si>
  <si>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</si>
  <si>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</si>
  <si>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</si>
  <si>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</si>
  <si>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</si>
  <si>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</si>
  <si>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</si>
  <si>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</si>
  <si>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</si>
  <si>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</si>
  <si>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</si>
  <si>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</si>
  <si>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</si>
  <si>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</si>
  <si>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</si>
  <si>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</si>
  <si>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</si>
  <si>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</si>
  <si>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</si>
  <si>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</si>
  <si>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</si>
  <si>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</si>
  <si>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</si>
  <si>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</si>
  <si>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</si>
  <si>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</si>
  <si>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</si>
  <si>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</si>
  <si>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</si>
  <si>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</si>
  <si>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</si>
  <si>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</si>
  <si>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</si>
  <si>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</si>
  <si>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</si>
  <si>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</si>
  <si>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</si>
  <si>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</si>
  <si>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</si>
  <si>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</si>
  <si>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</si>
  <si>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</si>
  <si>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</si>
  <si>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</si>
  <si>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</si>
  <si>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</si>
  <si>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</si>
  <si>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</si>
  <si>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</si>
  <si>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</si>
  <si>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</si>
  <si>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</si>
  <si>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</si>
  <si>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</si>
  <si>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</si>
  <si>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</si>
  <si>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</si>
  <si>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</si>
  <si>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</si>
  <si>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</si>
  <si>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</si>
  <si>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</si>
  <si>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</si>
  <si>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</si>
  <si>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</si>
  <si>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</si>
  <si>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</si>
  <si>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</si>
  <si>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</si>
  <si>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</si>
  <si>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</si>
  <si>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</si>
  <si>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</si>
  <si>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</si>
  <si>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</si>
  <si>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</si>
  <si>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</si>
  <si>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</si>
  <si>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</si>
  <si>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</si>
  <si>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</si>
  <si>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</si>
  <si>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</si>
  <si>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</si>
  <si>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</si>
  <si>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</si>
  <si>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</si>
  <si>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</si>
  <si>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</si>
  <si>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</si>
  <si>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</si>
  <si>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</si>
  <si>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</si>
  <si>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</si>
  <si>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</si>
  <si>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</si>
  <si>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</si>
  <si>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</si>
  <si>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</si>
  <si>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</si>
  <si>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</si>
  <si>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</si>
  <si>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</si>
  <si>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</si>
  <si>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</si>
  <si>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</si>
  <si>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</si>
  <si>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</si>
  <si>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</si>
  <si>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</si>
  <si>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</si>
  <si>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</si>
  <si>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</si>
  <si>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</si>
  <si>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</si>
  <si>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</si>
  <si>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</si>
  <si>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</si>
  <si>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</si>
  <si>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</si>
  <si>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</si>
  <si>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</si>
  <si>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</si>
  <si>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</si>
  <si>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</si>
  <si>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</si>
  <si>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</si>
  <si>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</si>
  <si>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</si>
  <si>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</si>
  <si>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</si>
  <si>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</si>
  <si>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</si>
  <si>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</si>
  <si>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</si>
  <si>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</si>
  <si>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</si>
  <si>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</si>
  <si>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</si>
  <si>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</si>
  <si>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</si>
  <si>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</si>
  <si>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</si>
  <si>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</si>
  <si>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</si>
  <si>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</si>
  <si>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</si>
  <si>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</si>
  <si>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</si>
  <si>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</si>
  <si>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</si>
  <si>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</si>
  <si>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</si>
  <si>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</si>
  <si>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</si>
  <si>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</si>
  <si>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</si>
  <si>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</si>
  <si>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</si>
  <si>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</si>
  <si>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</si>
  <si>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</si>
  <si>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</si>
  <si>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</si>
  <si>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</si>
  <si>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</si>
  <si>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</si>
  <si>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</si>
  <si>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</si>
  <si>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</si>
  <si>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</si>
  <si>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</si>
  <si>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</si>
  <si>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</si>
  <si>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</si>
  <si>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</si>
  <si>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</si>
  <si>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</si>
  <si>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</si>
  <si>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</si>
  <si>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</si>
  <si>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</si>
  <si>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</si>
  <si>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</si>
  <si>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</si>
  <si>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</si>
  <si>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</si>
  <si>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</si>
  <si>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</si>
  <si>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</si>
  <si>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</si>
  <si>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</si>
  <si>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</si>
  <si>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</si>
  <si>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</si>
  <si>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</si>
  <si>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</si>
  <si>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</si>
  <si>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</si>
  <si>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</si>
  <si>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</si>
  <si>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</si>
  <si>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</si>
  <si>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</si>
  <si>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</si>
  <si>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</si>
  <si>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</si>
  <si>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</si>
  <si>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</si>
  <si>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</si>
  <si>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</si>
  <si>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</si>
  <si>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</si>
  <si>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</si>
  <si>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</si>
  <si>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</si>
  <si>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</si>
  <si>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</si>
  <si>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</si>
  <si>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</si>
  <si>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</si>
  <si>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</si>
  <si>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</si>
  <si>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</si>
  <si>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</si>
  <si>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</si>
  <si>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</si>
  <si>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</si>
  <si>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</si>
  <si>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</si>
  <si>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</si>
  <si>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</si>
  <si>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</si>
  <si>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</si>
  <si>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</si>
  <si>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</si>
  <si>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</si>
  <si>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</si>
  <si>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</si>
  <si>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</si>
  <si>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</si>
  <si>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</si>
  <si>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</si>
  <si>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</si>
  <si>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</si>
  <si>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</si>
  <si>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</si>
  <si>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</si>
  <si>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</si>
  <si>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</si>
  <si>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</si>
  <si>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</si>
  <si>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</si>
  <si>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</si>
  <si>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</si>
  <si>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</si>
  <si>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</si>
  <si>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</si>
  <si>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</si>
  <si>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</si>
  <si>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</si>
  <si>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</si>
  <si>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</si>
  <si>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</si>
  <si>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</si>
  <si>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</si>
  <si>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</si>
  <si>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</si>
  <si>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</si>
  <si>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</si>
  <si>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</si>
  <si>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</si>
  <si>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</si>
  <si>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</si>
  <si>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</si>
  <si>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</si>
  <si>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</si>
  <si>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</si>
  <si>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</si>
  <si>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</si>
  <si>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</si>
  <si>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</si>
  <si>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</si>
  <si>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</si>
  <si>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</si>
  <si>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</si>
  <si>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</si>
  <si>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</si>
  <si>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</si>
  <si>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</si>
  <si>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</si>
  <si>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</si>
  <si>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</si>
  <si>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</si>
  <si>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</si>
  <si>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</si>
  <si>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</si>
  <si>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</si>
  <si>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</si>
  <si>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</si>
  <si>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</si>
  <si>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</si>
  <si>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</si>
  <si>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</si>
  <si>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</si>
  <si>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</si>
  <si>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</si>
  <si>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</si>
  <si>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</si>
  <si>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</si>
  <si>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</si>
  <si>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</si>
  <si>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</si>
  <si>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</si>
  <si>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</si>
  <si>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</si>
  <si>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</si>
  <si>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</si>
  <si>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</si>
  <si>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</si>
  <si>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</si>
  <si>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</si>
  <si>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</si>
  <si>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</si>
  <si>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</si>
  <si>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</si>
  <si>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</si>
  <si>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</si>
  <si>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</si>
  <si>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</si>
  <si>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</si>
  <si>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</si>
  <si>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</si>
  <si>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</si>
  <si>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</si>
  <si>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</si>
  <si>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</si>
  <si>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</si>
  <si>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</si>
  <si>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</si>
  <si>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</si>
  <si>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</si>
  <si>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</si>
  <si>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</si>
  <si>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</si>
  <si>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</si>
  <si>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</si>
  <si>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</si>
  <si>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</si>
  <si>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</si>
  <si>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</si>
  <si>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</si>
  <si>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</si>
  <si>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</si>
  <si>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</si>
  <si>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</si>
  <si>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</si>
  <si>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</si>
  <si>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</si>
  <si>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</si>
  <si>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</si>
  <si>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</si>
  <si>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</si>
  <si>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</si>
  <si>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</si>
  <si>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</si>
  <si>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</si>
  <si>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</si>
  <si>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</si>
  <si>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</si>
  <si>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</si>
  <si>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</si>
  <si>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</si>
  <si>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</si>
  <si>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</si>
  <si>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</si>
  <si>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</si>
  <si>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</si>
  <si>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</si>
  <si>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</si>
  <si>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</si>
  <si>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</si>
  <si>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</si>
  <si>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</si>
  <si>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</si>
  <si>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</si>
  <si>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</si>
  <si>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</si>
  <si>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</si>
  <si>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</si>
  <si>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</si>
  <si>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</si>
  <si>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</si>
  <si>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</si>
  <si>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</si>
  <si>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</si>
  <si>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</si>
  <si>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</si>
  <si>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</si>
  <si>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</si>
  <si>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</si>
  <si>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</si>
  <si>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</si>
  <si>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</si>
  <si>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</si>
  <si>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</si>
  <si>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</si>
  <si>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</si>
  <si>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</si>
  <si>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</si>
  <si>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</si>
  <si>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</si>
  <si>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</si>
  <si>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</si>
  <si>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</si>
  <si>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</si>
  <si>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</si>
  <si>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</si>
  <si>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</si>
  <si>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</si>
  <si>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</si>
  <si>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</si>
  <si>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</si>
  <si>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</si>
  <si>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</si>
  <si>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</si>
  <si>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</si>
  <si>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</si>
  <si>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</si>
  <si>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</si>
  <si>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</si>
  <si>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</si>
  <si>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</si>
  <si>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</si>
  <si>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</si>
  <si>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</si>
  <si>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</si>
  <si>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</si>
  <si>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</si>
  <si>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</si>
  <si>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</si>
  <si>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</si>
  <si>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</si>
  <si>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</si>
  <si>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</si>
  <si>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</si>
  <si>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</si>
  <si>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</si>
  <si>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</si>
  <si>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</si>
  <si>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</si>
  <si>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</si>
  <si>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</si>
  <si>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</si>
  <si>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</si>
  <si>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</si>
  <si>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</si>
  <si>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</si>
  <si>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</si>
  <si>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</si>
  <si>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</si>
  <si>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</si>
  <si>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</si>
  <si>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</si>
  <si>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</si>
  <si>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</si>
  <si>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</si>
  <si>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</si>
  <si>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</si>
  <si>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</si>
  <si>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</si>
  <si>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</si>
  <si>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</si>
  <si>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</si>
  <si>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</si>
  <si>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</si>
  <si>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</si>
  <si>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</si>
  <si>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</si>
  <si>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</si>
  <si>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</si>
  <si>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</si>
  <si>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</si>
  <si>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</si>
  <si>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</si>
  <si>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</si>
  <si>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</si>
  <si>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</si>
  <si>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</si>
  <si>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</si>
  <si>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</si>
  <si>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</si>
  <si>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</si>
  <si>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</si>
  <si>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</si>
  <si>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</si>
  <si>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</si>
  <si>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</si>
  <si>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</si>
  <si>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</si>
  <si>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</si>
  <si>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</si>
  <si>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</si>
  <si>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</si>
  <si>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</si>
  <si>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</si>
  <si>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</si>
  <si>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</si>
  <si>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</si>
  <si>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</si>
  <si>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</si>
  <si>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</si>
  <si>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</si>
  <si>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</si>
  <si>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</si>
  <si>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</si>
  <si>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</si>
  <si>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</si>
  <si>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</si>
  <si>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</si>
  <si>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</si>
  <si>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</si>
  <si>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</si>
  <si>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</si>
  <si>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</si>
  <si>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</si>
  <si>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</si>
  <si>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</si>
  <si>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</si>
  <si>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</si>
  <si>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</si>
  <si>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</si>
  <si>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</si>
  <si>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</si>
  <si>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</si>
  <si>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</si>
  <si>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</si>
  <si>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</si>
  <si>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</si>
  <si>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</si>
  <si>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</si>
  <si>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</si>
  <si>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</si>
  <si>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</si>
  <si>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</si>
  <si>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</si>
  <si>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</si>
  <si>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</si>
  <si>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</si>
  <si>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</si>
  <si>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</si>
  <si>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</si>
  <si>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</si>
  <si>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</si>
  <si>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</si>
  <si>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</si>
  <si>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</si>
  <si>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</si>
  <si>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</si>
  <si>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</si>
  <si>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</si>
  <si>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</si>
  <si>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</si>
  <si>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</si>
  <si>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</si>
  <si>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</si>
  <si>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</si>
  <si>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</si>
  <si>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</si>
  <si>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</si>
  <si>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</si>
  <si>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</si>
  <si>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</si>
  <si>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</si>
  <si>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</si>
  <si>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</si>
  <si>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</si>
  <si>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</si>
  <si>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</si>
  <si>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</si>
  <si>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</si>
  <si>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</si>
  <si>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</si>
  <si>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</si>
  <si>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</si>
  <si>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</si>
  <si>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</si>
  <si>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</si>
  <si>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</si>
  <si>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</si>
  <si>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</si>
  <si>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</si>
  <si>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</si>
  <si>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</si>
  <si>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</si>
  <si>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</si>
  <si>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</si>
  <si>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</si>
  <si>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</si>
  <si>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</si>
  <si>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</si>
  <si>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</si>
  <si>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</si>
  <si>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</si>
  <si>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</si>
  <si>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</si>
  <si>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</si>
  <si>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</si>
  <si>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</si>
  <si>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</si>
  <si>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</si>
  <si>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</si>
  <si>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</si>
  <si>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</si>
  <si>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</si>
  <si>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</si>
  <si>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</si>
  <si>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</si>
  <si>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</si>
  <si>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</si>
  <si>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</si>
  <si>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</si>
  <si>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</si>
  <si>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</si>
  <si>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</si>
  <si>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</si>
  <si>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</si>
  <si>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</si>
  <si>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</si>
  <si>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</si>
  <si>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</si>
  <si>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</si>
  <si>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</si>
  <si>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</si>
  <si>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</si>
  <si>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</si>
  <si>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</si>
  <si>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</si>
  <si>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</si>
  <si>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</si>
  <si>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</si>
  <si>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</si>
  <si>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</si>
  <si>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</si>
  <si>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</si>
  <si>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</si>
  <si>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</si>
  <si>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</si>
  <si>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</si>
  <si>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</si>
  <si>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</si>
  <si>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</si>
  <si>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</si>
  <si>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</si>
  <si>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</si>
  <si>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</si>
  <si>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</si>
  <si>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</si>
  <si>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</si>
  <si>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</si>
  <si>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</si>
  <si>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</si>
  <si>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</si>
  <si>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</si>
  <si>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</si>
  <si>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</si>
  <si>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</si>
  <si>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</si>
  <si>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</si>
  <si>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</si>
  <si>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</si>
  <si>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</si>
  <si>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</si>
  <si>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</si>
  <si>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</si>
  <si>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</si>
  <si>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</si>
  <si>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</si>
  <si>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</si>
  <si>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</si>
  <si>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</si>
  <si>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</si>
  <si>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</si>
  <si>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</si>
  <si>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</si>
  <si>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</si>
  <si>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</si>
  <si>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</si>
  <si>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</si>
  <si>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</si>
  <si>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</si>
  <si>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</si>
  <si>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</si>
  <si>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</si>
  <si>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</si>
  <si>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</si>
  <si>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</si>
  <si>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</si>
  <si>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</si>
  <si>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</si>
  <si>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</si>
  <si>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</si>
  <si>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</si>
  <si>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</si>
  <si>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</si>
  <si>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</si>
  <si>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</si>
  <si>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</si>
  <si>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</si>
  <si>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</si>
  <si>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</si>
  <si>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</si>
  <si>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</si>
  <si>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</si>
  <si>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</si>
  <si>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</si>
  <si>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</si>
  <si>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</si>
  <si>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</si>
  <si>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</si>
  <si>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</si>
  <si>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</si>
  <si>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</si>
  <si>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</si>
  <si>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</si>
  <si>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</si>
  <si>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</si>
  <si>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</si>
  <si>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</si>
  <si>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</si>
  <si>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</si>
  <si>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</si>
  <si>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</si>
  <si>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</si>
  <si>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</si>
  <si>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</si>
  <si>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</si>
  <si>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</si>
  <si>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</si>
  <si>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</si>
  <si>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</si>
  <si>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</si>
  <si>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</si>
  <si>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</si>
  <si>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</si>
  <si>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</si>
  <si>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</si>
  <si>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</si>
  <si>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</si>
  <si>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</si>
  <si>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</si>
  <si>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</si>
  <si>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</si>
  <si>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</si>
  <si>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</si>
  <si>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</si>
  <si>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</si>
  <si>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</si>
  <si>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</si>
  <si>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</si>
  <si>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</si>
  <si>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</si>
  <si>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</si>
  <si>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</si>
  <si>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</si>
  <si>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</si>
  <si>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</si>
  <si>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</si>
  <si>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</si>
  <si>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</si>
  <si>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</si>
  <si>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</si>
  <si>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</si>
  <si>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</si>
  <si>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</si>
  <si>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</si>
  <si>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</si>
  <si>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</si>
  <si>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</si>
  <si>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</si>
  <si>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</si>
  <si>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</si>
  <si>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</si>
  <si>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</si>
  <si>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</si>
  <si>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</si>
  <si>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</si>
  <si>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</si>
  <si>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</si>
  <si>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</si>
  <si>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</si>
  <si>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</si>
  <si>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</si>
  <si>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</si>
  <si>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</si>
  <si>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</si>
  <si>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</si>
  <si>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</si>
  <si>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</si>
  <si>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</si>
  <si>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</si>
  <si>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</si>
  <si>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</si>
  <si>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</si>
  <si>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</si>
  <si>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</si>
  <si>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</si>
  <si>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</si>
  <si>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</si>
  <si>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</si>
  <si>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</si>
  <si>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</si>
  <si>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</si>
  <si>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</si>
  <si>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</si>
  <si>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</si>
  <si>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</si>
  <si>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</si>
  <si>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</si>
  <si>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</si>
  <si>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</si>
  <si>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</si>
  <si>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</si>
  <si>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</si>
  <si>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</si>
  <si>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</si>
  <si>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</si>
  <si>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</si>
  <si>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</si>
  <si>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</si>
  <si>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</si>
  <si>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</si>
  <si>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</si>
  <si>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</si>
  <si>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</si>
  <si>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</si>
  <si>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</si>
  <si>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</si>
  <si>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</si>
  <si>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</si>
  <si>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</si>
  <si>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</si>
  <si>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</si>
  <si>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</si>
  <si>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</si>
  <si>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</si>
  <si>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</si>
  <si>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</si>
  <si>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</si>
  <si>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</si>
  <si>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</si>
  <si>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</si>
  <si>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</si>
  <si>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</si>
  <si>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</si>
  <si>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</si>
  <si>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</si>
  <si>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</si>
  <si>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</si>
  <si>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</si>
  <si>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</si>
  <si>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</si>
  <si>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</si>
  <si>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</si>
  <si>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</si>
  <si>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</si>
  <si>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</si>
  <si>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</si>
  <si>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</si>
  <si>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</si>
  <si>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</si>
  <si>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</si>
  <si>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</si>
  <si>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</si>
  <si>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</si>
  <si>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</si>
  <si>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</si>
  <si>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</si>
  <si>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</si>
  <si>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</si>
  <si>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</si>
  <si>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</si>
  <si>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</si>
  <si>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</si>
  <si>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</si>
  <si>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</si>
  <si>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</si>
  <si>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</si>
  <si>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</si>
  <si>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</si>
  <si>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</si>
  <si>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</si>
  <si>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</si>
  <si>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</si>
  <si>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</si>
  <si>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</si>
  <si>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</si>
  <si>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</si>
  <si>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</si>
  <si>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</si>
  <si>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</si>
  <si>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</si>
  <si>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</si>
  <si>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</si>
  <si>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</si>
  <si>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</si>
  <si>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</si>
  <si>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</si>
  <si>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</si>
  <si>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</si>
  <si>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</si>
  <si>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</si>
  <si>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</si>
  <si>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</si>
  <si>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</si>
  <si>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</si>
  <si>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</si>
  <si>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</si>
  <si>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</si>
  <si>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</si>
  <si>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</si>
  <si>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</si>
  <si>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</si>
  <si>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</si>
  <si>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</si>
  <si>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</si>
  <si>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</si>
  <si>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</si>
  <si>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</si>
  <si>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</si>
  <si>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</si>
  <si>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</si>
  <si>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</si>
  <si>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</si>
  <si>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</si>
  <si>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</si>
  <si>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</si>
  <si>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</si>
  <si>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</si>
  <si>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</si>
  <si>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</si>
  <si>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</si>
  <si>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</si>
  <si>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</si>
  <si>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</si>
  <si>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</si>
  <si>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</si>
  <si>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</si>
  <si>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</si>
  <si>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</si>
  <si>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</si>
  <si>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</si>
  <si>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</si>
  <si>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</si>
  <si>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</si>
  <si>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</si>
  <si>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</si>
  <si>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</si>
  <si>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</si>
  <si>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</si>
  <si>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</si>
  <si>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</si>
  <si>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</si>
  <si>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</si>
  <si>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</si>
  <si>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</si>
  <si>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</si>
  <si>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</si>
  <si>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</si>
  <si>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</si>
  <si>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</si>
  <si>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</si>
  <si>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</si>
  <si>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</si>
  <si>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</si>
  <si>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</si>
  <si>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</si>
  <si>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</si>
  <si>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</si>
  <si>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</si>
  <si>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</si>
  <si>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</si>
  <si>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</si>
  <si>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</si>
  <si>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</si>
  <si>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</si>
  <si>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</si>
  <si>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</si>
  <si>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</si>
  <si>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</si>
  <si>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</si>
  <si>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</si>
  <si>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</si>
  <si>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</si>
  <si>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</si>
  <si>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</si>
  <si>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</si>
  <si>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</si>
  <si>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</si>
  <si>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</si>
  <si>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</si>
  <si>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</si>
  <si>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</si>
  <si>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</si>
  <si>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</si>
  <si>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</si>
  <si>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</si>
  <si>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</si>
  <si>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</si>
  <si>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</si>
  <si>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</si>
  <si>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</si>
  <si>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</si>
  <si>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</si>
  <si>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</si>
  <si>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</si>
  <si>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</si>
  <si>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</si>
  <si>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</si>
  <si>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</si>
  <si>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</si>
  <si>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</si>
  <si>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</si>
  <si>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</si>
  <si>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</si>
  <si>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</si>
  <si>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</si>
  <si>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</si>
  <si>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</si>
  <si>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</si>
  <si>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</si>
  <si>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</si>
  <si>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</si>
  <si>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</si>
  <si>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</si>
  <si>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</si>
  <si>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</si>
  <si>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</si>
  <si>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</si>
  <si>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</si>
  <si>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</si>
  <si>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</si>
  <si>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</si>
  <si>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</si>
  <si>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</si>
  <si>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</si>
  <si>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</si>
  <si>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</si>
  <si>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</si>
  <si>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</si>
  <si>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</si>
  <si>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</si>
  <si>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</si>
  <si>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</si>
  <si>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</si>
  <si>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</si>
  <si>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</si>
  <si>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</si>
  <si>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</si>
  <si>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</si>
  <si>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</si>
  <si>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</si>
  <si>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</si>
  <si>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</si>
  <si>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</si>
  <si>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</si>
  <si>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</si>
  <si>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</si>
  <si>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</si>
  <si>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</si>
  <si>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</si>
  <si>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</si>
  <si>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</si>
  <si>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</si>
  <si>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</si>
  <si>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</si>
  <si>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</si>
  <si>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</si>
  <si>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</si>
  <si>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</si>
  <si>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</si>
  <si>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</si>
  <si>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</si>
  <si>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</si>
  <si>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</si>
  <si>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</si>
  <si>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</si>
  <si>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</si>
  <si>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</si>
  <si>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</si>
  <si>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</si>
  <si>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</si>
  <si>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</si>
  <si>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</si>
  <si>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</si>
  <si>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</si>
  <si>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</si>
  <si>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</si>
  <si>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</si>
  <si>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</si>
  <si>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</si>
  <si>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</si>
  <si>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</si>
  <si>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</si>
  <si>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</si>
  <si>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</si>
  <si>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</si>
  <si>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</si>
  <si>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</si>
  <si>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</si>
  <si>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</si>
  <si>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</si>
  <si>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</si>
  <si>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</si>
  <si>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</si>
  <si>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</si>
  <si>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</si>
  <si>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</si>
  <si>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</si>
  <si>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</si>
  <si>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</si>
  <si>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</si>
  <si>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</si>
  <si>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</si>
  <si>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</si>
  <si>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</si>
  <si>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</si>
  <si>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</si>
  <si>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</si>
  <si>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</si>
  <si>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</si>
  <si>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</si>
  <si>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</si>
  <si>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</si>
  <si>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</si>
  <si>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</si>
  <si>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</si>
  <si>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</si>
  <si>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</si>
  <si>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</si>
  <si>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</si>
  <si>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</si>
  <si>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</si>
  <si>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</si>
  <si>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</si>
  <si>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</si>
  <si>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</si>
  <si>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</si>
  <si>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</si>
  <si>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</si>
  <si>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</si>
  <si>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</si>
  <si>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</si>
  <si>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</si>
  <si>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</si>
  <si>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</si>
  <si>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</si>
  <si>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</si>
  <si>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</si>
  <si>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</si>
  <si>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</si>
  <si>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</si>
  <si>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</si>
  <si>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</si>
  <si>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</si>
  <si>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</si>
  <si>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</si>
  <si>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</si>
  <si>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</si>
  <si>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</si>
  <si>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</si>
  <si>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</si>
  <si>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</si>
  <si>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</si>
  <si>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</si>
  <si>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</si>
  <si>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</si>
  <si>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</si>
  <si>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</si>
  <si>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</si>
  <si>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</si>
  <si>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</si>
  <si>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</si>
  <si>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</si>
  <si>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</si>
  <si>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</si>
  <si>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</si>
  <si>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</si>
  <si>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</si>
  <si>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</si>
  <si>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</si>
  <si>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</si>
  <si>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</si>
  <si>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</si>
  <si>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</si>
  <si>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</si>
  <si>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</si>
  <si>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</si>
  <si>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</si>
  <si>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</si>
  <si>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</si>
  <si>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</si>
  <si>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</si>
  <si>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</si>
  <si>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</si>
  <si>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</si>
  <si>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</si>
  <si>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</si>
  <si>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</si>
  <si>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</si>
  <si>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</si>
  <si>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</si>
  <si>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</si>
  <si>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</si>
  <si>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</si>
  <si>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</si>
  <si>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</si>
  <si>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</si>
  <si>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</si>
  <si>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</si>
  <si>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</si>
  <si>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</si>
  <si>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</si>
  <si>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</si>
  <si>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</si>
  <si>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</si>
  <si>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</si>
  <si>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</si>
  <si>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</si>
  <si>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</si>
  <si>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</si>
  <si>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</si>
  <si>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</si>
  <si>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</si>
  <si>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</si>
  <si>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</si>
  <si>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</si>
  <si>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</si>
  <si>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</si>
  <si>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</si>
  <si>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</si>
  <si>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</si>
  <si>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</si>
  <si>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</si>
  <si>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</si>
  <si>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</si>
  <si>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</si>
  <si>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</si>
  <si>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</si>
  <si>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</si>
  <si>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</si>
  <si>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</si>
  <si>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</si>
  <si>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</si>
  <si>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</si>
  <si>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</si>
  <si>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</si>
  <si>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</si>
  <si>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</si>
  <si>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</si>
  <si>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</si>
  <si>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</si>
  <si>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</si>
  <si>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</si>
  <si>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</si>
  <si>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</si>
  <si>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</si>
  <si>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</si>
  <si>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</si>
  <si>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</si>
  <si>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</si>
  <si>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</si>
  <si>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</si>
  <si>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</si>
  <si>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</si>
  <si>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</si>
  <si>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</si>
  <si>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</si>
  <si>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</si>
  <si>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</si>
  <si>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</si>
  <si>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</si>
  <si>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</si>
  <si>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</si>
  <si>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</si>
  <si>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</si>
  <si>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</si>
  <si>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</si>
  <si>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</si>
  <si>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</si>
  <si>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</si>
  <si>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</si>
  <si>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</si>
  <si>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</si>
  <si>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</si>
  <si>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</si>
  <si>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</si>
  <si>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</si>
  <si>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</si>
  <si>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</si>
  <si>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</si>
  <si>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</si>
  <si>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</si>
  <si>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</si>
  <si>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</si>
  <si>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</si>
  <si>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</si>
  <si>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</si>
  <si>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</si>
  <si>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</si>
  <si>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</si>
  <si>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</si>
  <si>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</si>
  <si>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</si>
  <si>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</si>
  <si>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</si>
  <si>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</si>
  <si>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</si>
  <si>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</si>
  <si>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</si>
  <si>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</si>
  <si>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</si>
  <si>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</si>
  <si>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</si>
  <si>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</si>
  <si>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</si>
  <si>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</si>
  <si>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</si>
  <si>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</si>
  <si>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</si>
  <si>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</si>
  <si>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</si>
  <si>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</si>
  <si>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</si>
  <si>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</si>
  <si>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</si>
  <si>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</si>
  <si>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</si>
  <si>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</si>
  <si>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</si>
  <si>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</si>
  <si>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</si>
  <si>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</si>
  <si>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</si>
  <si>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</si>
  <si>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</si>
  <si>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</si>
  <si>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</si>
  <si>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</si>
  <si>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</si>
  <si>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</si>
  <si>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</si>
  <si>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</si>
  <si>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</si>
  <si>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</si>
  <si>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</si>
  <si>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</si>
  <si>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</si>
  <si>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</si>
  <si>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</si>
  <si>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</si>
  <si>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</si>
  <si>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</si>
  <si>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</si>
  <si>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</si>
  <si>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</si>
  <si>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</si>
  <si>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</si>
  <si>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</si>
  <si>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</si>
  <si>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</si>
  <si>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</si>
  <si>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</si>
  <si>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</si>
  <si>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</si>
  <si>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</si>
  <si>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</si>
  <si>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</si>
  <si>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</si>
  <si>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</si>
  <si>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</si>
  <si>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</si>
  <si>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</si>
  <si>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</si>
  <si>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</si>
  <si>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</si>
  <si>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</si>
  <si>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</si>
  <si>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</si>
  <si>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</si>
  <si>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</si>
  <si>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</si>
  <si>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</si>
  <si>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</si>
  <si>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</si>
  <si>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</si>
  <si>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</si>
  <si>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</si>
  <si>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</si>
  <si>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</si>
  <si>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</si>
  <si>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</si>
  <si>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</si>
  <si>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</si>
  <si>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</si>
  <si>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</si>
  <si>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</si>
  <si>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</si>
  <si>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</si>
  <si>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</si>
  <si>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</si>
  <si>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</si>
  <si>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</si>
  <si>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</si>
  <si>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</si>
  <si>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</si>
  <si>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</si>
  <si>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</si>
  <si>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</si>
  <si>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</si>
  <si>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</si>
  <si>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</si>
  <si>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</si>
  <si>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</si>
  <si>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</si>
  <si>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</si>
  <si>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</si>
  <si>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</si>
  <si>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</si>
  <si>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</si>
  <si>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</si>
  <si>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</si>
  <si>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</si>
  <si>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</si>
  <si>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</si>
  <si>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</si>
  <si>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</si>
  <si>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</si>
  <si>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</si>
  <si>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</si>
  <si>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</si>
  <si>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</si>
  <si>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</si>
  <si>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</si>
  <si>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</si>
  <si>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</si>
  <si>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</si>
  <si>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</si>
  <si>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</si>
  <si>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</si>
  <si>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</si>
  <si>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</si>
  <si>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</si>
  <si>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</si>
  <si>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</si>
  <si>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</si>
  <si>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</si>
  <si>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</si>
  <si>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</si>
  <si>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</si>
  <si>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</si>
  <si>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</si>
  <si>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</si>
  <si>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</si>
  <si>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</si>
  <si>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</si>
  <si>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</si>
  <si>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</si>
  <si>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</si>
  <si>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</si>
  <si>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</si>
  <si>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</si>
  <si>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</si>
  <si>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</si>
  <si>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</si>
  <si>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</si>
  <si>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</si>
  <si>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</si>
  <si>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</si>
  <si>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</si>
  <si>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</si>
  <si>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</si>
  <si>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</si>
  <si>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</si>
  <si>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</si>
  <si>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</si>
  <si>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</si>
  <si>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</si>
  <si>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</si>
  <si>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</si>
  <si>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</si>
  <si>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</si>
  <si>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</si>
  <si>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</si>
  <si>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</si>
  <si>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</si>
  <si>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</si>
  <si>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</si>
  <si>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</si>
  <si>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</si>
  <si>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</si>
  <si>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</si>
  <si>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</si>
  <si>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</si>
  <si>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</si>
  <si>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</si>
  <si>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</si>
  <si>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</si>
  <si>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</si>
  <si>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</si>
  <si>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</si>
  <si>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</si>
  <si>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</si>
  <si>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</si>
  <si>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</si>
  <si>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</si>
  <si>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</si>
  <si>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</si>
  <si>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</si>
  <si>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</si>
  <si>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</si>
  <si>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</si>
  <si>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</si>
  <si>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</si>
  <si>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</si>
  <si>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</si>
  <si>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</si>
  <si>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</si>
  <si>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</si>
  <si>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</si>
  <si>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</si>
  <si>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</si>
  <si>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</si>
  <si>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</si>
  <si>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</si>
  <si>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</si>
  <si>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</si>
  <si>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</si>
  <si>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</si>
  <si>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</si>
  <si>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</si>
  <si>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</si>
  <si>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</si>
  <si>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</si>
  <si>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</si>
  <si>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</si>
  <si>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</si>
  <si>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</si>
  <si>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</si>
  <si>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</si>
  <si>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</si>
  <si>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</si>
  <si>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</si>
  <si>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</si>
  <si>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</si>
  <si>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</si>
  <si>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</si>
  <si>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</si>
  <si>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</si>
  <si>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</si>
  <si>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</si>
  <si>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</si>
  <si>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</si>
  <si>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</si>
  <si>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</si>
  <si>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</si>
  <si>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</si>
  <si>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</si>
  <si>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</si>
  <si>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</si>
  <si>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</si>
  <si>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</si>
  <si>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</si>
  <si>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</si>
  <si>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</si>
  <si>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</si>
  <si>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</si>
  <si>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</si>
  <si>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</si>
  <si>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</si>
  <si>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</si>
  <si>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</si>
  <si>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</si>
  <si>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</si>
  <si>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</si>
  <si>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</si>
  <si>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</si>
  <si>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</si>
  <si>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</si>
  <si>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</si>
  <si>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</si>
  <si>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</si>
  <si>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</si>
  <si>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</si>
  <si>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</si>
  <si>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</si>
  <si>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</si>
  <si>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</si>
  <si>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</si>
  <si>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</si>
  <si>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</si>
  <si>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</si>
  <si>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</si>
  <si>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</si>
  <si>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</si>
  <si>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</si>
  <si>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</si>
  <si>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</si>
  <si>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</si>
  <si>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</si>
  <si>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</si>
  <si>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</si>
  <si>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</si>
  <si>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</si>
  <si>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</si>
  <si>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</si>
  <si>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</si>
  <si>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</si>
  <si>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</si>
  <si>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</si>
  <si>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</si>
  <si>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</si>
  <si>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</si>
  <si>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</si>
  <si>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</si>
  <si>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</si>
  <si>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</si>
  <si>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</si>
  <si>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</si>
  <si>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</si>
  <si>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</si>
  <si>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</si>
  <si>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</si>
  <si>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</si>
  <si>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</si>
  <si>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</si>
  <si>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</si>
  <si>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</si>
  <si>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</si>
  <si>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</si>
  <si>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</si>
  <si>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</si>
  <si>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</si>
  <si>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</si>
  <si>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</si>
  <si>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</si>
  <si>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</si>
  <si>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</si>
  <si>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</si>
  <si>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</si>
  <si>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</si>
  <si>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</si>
  <si>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</si>
  <si>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</si>
  <si>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</si>
  <si>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</si>
  <si>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</si>
  <si>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</si>
  <si>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</si>
  <si>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</si>
  <si>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</si>
  <si>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</si>
  <si>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</si>
  <si>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</si>
  <si>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</si>
  <si>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</si>
  <si>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</si>
  <si>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</si>
  <si>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</si>
  <si>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</si>
  <si>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</si>
  <si>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</si>
  <si>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</si>
  <si>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</si>
  <si>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</si>
  <si>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</si>
  <si>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</si>
  <si>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</si>
  <si>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</si>
  <si>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</si>
  <si>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</si>
  <si>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</si>
  <si>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</si>
  <si>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</si>
  <si>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</si>
  <si>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</si>
  <si>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</si>
  <si>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</si>
  <si>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</si>
  <si>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</si>
  <si>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</si>
  <si>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</si>
  <si>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</si>
  <si>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</si>
  <si>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</si>
  <si>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</si>
  <si>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</si>
  <si>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</si>
  <si>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</si>
  <si>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</si>
  <si>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</si>
  <si>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</si>
  <si>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</si>
  <si>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</si>
  <si>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</si>
  <si>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</si>
  <si>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</si>
  <si>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</si>
  <si>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</si>
  <si>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</si>
  <si>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</si>
  <si>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</si>
  <si>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</si>
  <si>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</si>
  <si>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</si>
  <si>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</si>
  <si>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</si>
  <si>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</si>
  <si>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</si>
  <si>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</si>
  <si>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</si>
  <si>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</si>
  <si>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</si>
  <si>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</si>
  <si>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</si>
  <si>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</si>
  <si>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</si>
  <si>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</si>
  <si>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</si>
  <si>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</si>
  <si>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</si>
  <si>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</si>
  <si>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</si>
  <si>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</si>
  <si>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</si>
  <si>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</si>
  <si>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</si>
  <si>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</si>
  <si>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</si>
  <si>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</si>
  <si>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</si>
  <si>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</si>
  <si>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</si>
  <si>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</si>
  <si>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</si>
  <si>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</si>
  <si>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</si>
  <si>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</si>
  <si>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</si>
  <si>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</si>
  <si>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</si>
  <si>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</si>
  <si>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</si>
  <si>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</si>
  <si>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</si>
  <si>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</si>
  <si>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</si>
  <si>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</si>
  <si>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</si>
  <si>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</si>
  <si>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</si>
  <si>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</si>
  <si>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</si>
  <si>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</si>
  <si>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</si>
  <si>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</si>
  <si>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</si>
  <si>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</si>
  <si>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</si>
  <si>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</si>
  <si>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</si>
  <si>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</si>
  <si>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</si>
  <si>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</si>
  <si>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</si>
  <si>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</si>
  <si>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</si>
  <si>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</si>
  <si>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</si>
  <si>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</si>
  <si>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</si>
  <si>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</si>
  <si>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</si>
  <si>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</si>
  <si>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</si>
  <si>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</si>
  <si>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</si>
  <si>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</si>
  <si>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</si>
  <si>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</si>
  <si>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</si>
  <si>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</si>
  <si>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</si>
  <si>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</si>
  <si>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</si>
  <si>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</si>
  <si>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</si>
  <si>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</si>
  <si>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</si>
  <si>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</si>
  <si>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</si>
  <si>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</si>
  <si>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</si>
  <si>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</si>
  <si>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</si>
  <si>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</si>
  <si>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</si>
  <si>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</si>
  <si>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</si>
  <si>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</si>
  <si>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</si>
  <si>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</si>
  <si>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</si>
  <si>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</si>
  <si>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</si>
  <si>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</si>
  <si>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</si>
  <si>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</si>
  <si>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</si>
  <si>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</si>
  <si>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</si>
  <si>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</si>
  <si>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</si>
  <si>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</si>
  <si>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</si>
  <si>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</si>
  <si>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</si>
  <si>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</si>
  <si>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</si>
  <si>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</si>
  <si>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</si>
  <si>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</si>
  <si>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</si>
  <si>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</si>
  <si>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</si>
  <si>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</si>
  <si>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</si>
  <si>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</si>
  <si>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</si>
  <si>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</si>
  <si>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</si>
  <si>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</si>
  <si>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</si>
  <si>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</si>
  <si>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</si>
  <si>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</si>
  <si>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</si>
  <si>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</si>
  <si>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</si>
  <si>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</si>
  <si>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</si>
  <si>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</si>
  <si>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</si>
  <si>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</si>
  <si>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</si>
  <si>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</si>
  <si>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</si>
  <si>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</si>
  <si>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</si>
  <si>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</si>
  <si>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</si>
  <si>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</si>
  <si>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</si>
  <si>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</si>
  <si>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</si>
  <si>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</si>
  <si>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</si>
  <si>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</si>
  <si>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</si>
  <si>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</si>
  <si>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</si>
  <si>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</si>
  <si>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</si>
  <si>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</si>
  <si>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</si>
  <si>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</si>
  <si>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</si>
  <si>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</si>
  <si>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</si>
  <si>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</si>
  <si>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</si>
  <si>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</si>
  <si>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</si>
  <si>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</si>
  <si>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</si>
  <si>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</si>
  <si>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</si>
  <si>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</si>
  <si>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</si>
  <si>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</si>
  <si>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</si>
  <si>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</si>
  <si>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</si>
  <si>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</si>
  <si>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</si>
  <si>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</si>
  <si>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</si>
  <si>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</si>
  <si>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</si>
  <si>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</si>
  <si>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</si>
  <si>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</si>
  <si>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</si>
  <si>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</si>
  <si>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</si>
  <si>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</si>
  <si>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</si>
  <si>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</si>
  <si>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</si>
  <si>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</si>
  <si>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</si>
  <si>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</si>
  <si>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</si>
  <si>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</si>
  <si>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</si>
  <si>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</si>
  <si>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</si>
  <si>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</si>
  <si>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</si>
  <si>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</si>
  <si>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</si>
  <si>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</si>
  <si>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</si>
  <si>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</si>
  <si>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</si>
  <si>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</si>
  <si>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</si>
  <si>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</si>
  <si>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</si>
  <si>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</si>
  <si>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</si>
  <si>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</si>
  <si>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</si>
  <si>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</si>
  <si>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</si>
  <si>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</si>
  <si>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</si>
  <si>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</si>
  <si>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</si>
  <si>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</si>
  <si>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</si>
  <si>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</si>
  <si>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</si>
  <si>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</si>
  <si>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</si>
  <si>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</si>
  <si>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</si>
  <si>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</si>
  <si>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</si>
  <si>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</si>
  <si>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</si>
  <si>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</si>
  <si>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</si>
  <si>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</si>
  <si>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</si>
  <si>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</si>
  <si>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</si>
  <si>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</si>
  <si>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</si>
  <si>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</si>
  <si>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</si>
  <si>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</si>
  <si>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</si>
  <si>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</si>
  <si>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</si>
  <si>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</si>
  <si>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</si>
  <si>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</si>
  <si>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</si>
  <si>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</si>
  <si>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</si>
  <si>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</si>
  <si>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</si>
  <si>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</si>
  <si>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</si>
  <si>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</si>
  <si>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</si>
  <si>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</si>
  <si>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</si>
  <si>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</si>
  <si>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</si>
  <si>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</si>
  <si>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</si>
  <si>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</si>
  <si>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</si>
  <si>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</si>
  <si>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</si>
  <si>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</si>
  <si>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</si>
  <si>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</si>
  <si>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</si>
  <si>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</si>
  <si>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</si>
  <si>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</si>
  <si>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</si>
  <si>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</si>
  <si>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</si>
  <si>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</si>
  <si>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</si>
  <si>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</si>
  <si>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</si>
  <si>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</si>
  <si>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</si>
  <si>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</si>
  <si>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</si>
  <si>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</si>
  <si>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</si>
  <si>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</si>
  <si>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</si>
  <si>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</si>
  <si>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</si>
  <si>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</si>
  <si>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</si>
  <si>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</si>
  <si>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</si>
  <si>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</si>
  <si>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</si>
  <si>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</si>
  <si>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</si>
  <si>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</si>
  <si>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</si>
  <si>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</si>
  <si>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</si>
  <si>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</si>
  <si>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</si>
  <si>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</si>
  <si>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</si>
  <si>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</si>
  <si>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</si>
  <si>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</si>
  <si>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</si>
  <si>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</si>
  <si>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</si>
  <si>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</si>
  <si>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</si>
  <si>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</si>
  <si>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</si>
  <si>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</si>
  <si>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</si>
  <si>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</si>
  <si>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</si>
  <si>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</si>
  <si>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</si>
  <si>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</si>
  <si>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</si>
  <si>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</si>
  <si>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</si>
  <si>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</si>
  <si>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</si>
  <si>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</si>
  <si>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</si>
  <si>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</si>
  <si>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</si>
  <si>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</si>
  <si>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</si>
  <si>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</si>
  <si>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</si>
  <si>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</si>
  <si>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</si>
  <si>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</si>
  <si>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</si>
  <si>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</si>
  <si>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</si>
  <si>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</si>
  <si>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</si>
  <si>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</si>
  <si>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</si>
  <si>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</si>
  <si>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</si>
  <si>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</si>
  <si>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</si>
  <si>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</si>
  <si>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</si>
  <si>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</si>
  <si>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</si>
  <si>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</si>
  <si>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</si>
  <si>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</si>
  <si>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</si>
  <si>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</si>
  <si>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</si>
  <si>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</si>
  <si>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</si>
  <si>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</si>
  <si>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</si>
  <si>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</si>
  <si>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</si>
  <si>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</si>
  <si>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</si>
  <si>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</si>
  <si>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</si>
  <si>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</si>
  <si>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</si>
  <si>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</si>
  <si>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</si>
  <si>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</si>
  <si>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</si>
  <si>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</si>
  <si>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</si>
  <si>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</si>
  <si>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</si>
  <si>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</si>
  <si>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</si>
  <si>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</si>
  <si>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</si>
  <si>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</si>
  <si>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</si>
  <si>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</si>
  <si>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</si>
  <si>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</si>
  <si>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</si>
  <si>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</si>
  <si>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</si>
  <si>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</si>
  <si>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</si>
  <si>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</si>
  <si>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</si>
  <si>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</si>
  <si>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</si>
  <si>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</si>
  <si>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</si>
  <si>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</si>
  <si>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</si>
  <si>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</si>
  <si>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</si>
  <si>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</si>
  <si>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</si>
  <si>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</si>
  <si>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</si>
  <si>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</si>
  <si>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</si>
  <si>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</si>
  <si>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</si>
  <si>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</si>
  <si>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</si>
  <si>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</si>
  <si>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</si>
  <si>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</si>
  <si>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</si>
  <si>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</si>
  <si>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</si>
  <si>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</si>
  <si>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</si>
  <si>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</si>
  <si>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</si>
  <si>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</si>
  <si>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</si>
  <si>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</si>
  <si>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</si>
  <si>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</si>
  <si>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</si>
  <si>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</si>
  <si>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</si>
  <si>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</si>
  <si>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</si>
  <si>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</si>
  <si>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</si>
  <si>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</si>
  <si>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</si>
  <si>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</si>
  <si>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</si>
  <si>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</si>
  <si>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</si>
  <si>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</si>
  <si>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</si>
  <si>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</si>
  <si>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</si>
  <si>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</si>
  <si>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</si>
  <si>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</si>
  <si>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</si>
  <si>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</si>
  <si>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</si>
  <si>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</si>
  <si>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</si>
  <si>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</si>
  <si>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</si>
  <si>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</si>
  <si>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</si>
  <si>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</si>
  <si>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</si>
  <si>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</si>
  <si>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</si>
  <si>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</si>
  <si>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</si>
  <si>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</si>
  <si>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</si>
  <si>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</si>
  <si>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</si>
  <si>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</si>
  <si>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</si>
  <si>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</si>
  <si>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</si>
  <si>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</si>
  <si>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</si>
  <si>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</si>
  <si>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</si>
  <si>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</si>
  <si>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</si>
  <si>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</si>
  <si>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</si>
  <si>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</si>
  <si>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</si>
  <si>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</si>
  <si>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</si>
  <si>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</si>
  <si>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</si>
  <si>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</si>
  <si>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</si>
  <si>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</si>
  <si>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</si>
  <si>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</si>
  <si>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</si>
  <si>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</si>
  <si>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</si>
  <si>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</si>
  <si>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</si>
  <si>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</si>
  <si>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</si>
  <si>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</si>
  <si>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</si>
  <si>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</si>
  <si>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</si>
  <si>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</si>
  <si>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</si>
  <si>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</si>
  <si>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</si>
  <si>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</si>
  <si>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</si>
  <si>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</si>
  <si>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</si>
  <si>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</si>
  <si>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</si>
  <si>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</si>
  <si>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</si>
  <si>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</si>
  <si>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</si>
  <si>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</si>
  <si>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</si>
  <si>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</si>
  <si>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</si>
  <si>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</si>
  <si>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</si>
  <si>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</si>
  <si>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</si>
  <si>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</si>
  <si>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</si>
  <si>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</si>
  <si>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</si>
  <si>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</si>
  <si>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</si>
  <si>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</si>
  <si>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</si>
  <si>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</si>
  <si>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</si>
  <si>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</si>
  <si>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</si>
  <si>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</si>
  <si>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</si>
  <si>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</si>
  <si>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</si>
  <si>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</si>
  <si>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</si>
  <si>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</si>
  <si>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</si>
  <si>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</si>
  <si>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</si>
  <si>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</si>
  <si>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</si>
  <si>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</si>
  <si>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</si>
  <si>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</si>
  <si>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</si>
  <si>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</si>
  <si>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</si>
  <si>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</si>
  <si>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</si>
  <si>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</si>
  <si>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</si>
  <si>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</si>
  <si>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</si>
  <si>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</si>
  <si>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</si>
  <si>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</si>
  <si>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</si>
  <si>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</si>
  <si>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</si>
  <si>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</si>
  <si>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</si>
  <si>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</si>
  <si>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</si>
  <si>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</si>
  <si>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</si>
  <si>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</si>
  <si>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</si>
  <si>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</si>
  <si>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</si>
  <si>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</si>
  <si>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</si>
  <si>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</si>
  <si>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</si>
  <si>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</si>
  <si>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</si>
  <si>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</si>
  <si>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</si>
  <si>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</si>
  <si>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</si>
  <si>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</si>
  <si>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</si>
  <si>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</si>
  <si>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</si>
  <si>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</si>
  <si>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</si>
  <si>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</si>
  <si>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</si>
  <si>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</si>
  <si>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</si>
  <si>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</si>
  <si>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</si>
  <si>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</si>
  <si>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</si>
  <si>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</si>
  <si>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</si>
  <si>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</si>
  <si>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</si>
  <si>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</si>
  <si>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</si>
  <si>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</si>
  <si>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</si>
  <si>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</si>
  <si>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</si>
  <si>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</si>
  <si>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</si>
  <si>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</si>
  <si>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</si>
  <si>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</si>
  <si>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</si>
  <si>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</si>
  <si>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</si>
  <si>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</si>
  <si>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</si>
  <si>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</si>
  <si>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</si>
  <si>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</si>
  <si>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</si>
  <si>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</si>
  <si>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</si>
  <si>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</si>
  <si>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</si>
  <si>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</si>
  <si>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</si>
  <si>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</si>
  <si>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</si>
  <si>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</si>
  <si>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</si>
  <si>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</si>
  <si>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</si>
  <si>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</si>
  <si>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</si>
  <si>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</si>
  <si>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</si>
  <si>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</si>
  <si>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</si>
  <si>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</si>
  <si>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</si>
  <si>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</si>
  <si>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</si>
  <si>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</si>
  <si>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</si>
  <si>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</si>
  <si>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</si>
  <si>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</si>
  <si>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</si>
  <si>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</si>
  <si>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</si>
  <si>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</si>
  <si>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</si>
  <si>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</si>
  <si>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</si>
  <si>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</si>
  <si>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</si>
  <si>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</si>
  <si>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</si>
  <si>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</si>
  <si>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</si>
  <si>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</si>
  <si>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</si>
  <si>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</si>
  <si>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</si>
  <si>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</si>
  <si>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</si>
  <si>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</si>
  <si>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</si>
  <si>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</si>
  <si>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</si>
  <si>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</si>
  <si>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</si>
  <si>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</si>
  <si>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</si>
  <si>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</si>
  <si>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</si>
  <si>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</si>
  <si>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</si>
  <si>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</si>
  <si>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</si>
  <si>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</si>
  <si>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</si>
  <si>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</si>
  <si>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</si>
  <si>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</si>
  <si>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</si>
  <si>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</si>
  <si>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</si>
  <si>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</si>
  <si>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</si>
  <si>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</si>
  <si>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</si>
  <si>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</si>
  <si>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</si>
  <si>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</si>
  <si>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</si>
  <si>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</si>
  <si>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</si>
  <si>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</si>
  <si>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</si>
  <si>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</si>
  <si>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</si>
  <si>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</si>
  <si>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</si>
  <si>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</si>
  <si>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</si>
  <si>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</si>
  <si>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</si>
  <si>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</si>
  <si>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</si>
  <si>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</si>
  <si>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</si>
  <si>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</si>
  <si>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</si>
  <si>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</si>
  <si>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</si>
  <si>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</si>
  <si>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</si>
  <si>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</si>
  <si>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</si>
  <si>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</si>
  <si>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</si>
  <si>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</si>
  <si>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</si>
  <si>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</si>
  <si>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</si>
  <si>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</si>
  <si>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</si>
  <si>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</si>
  <si>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</si>
  <si>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</si>
  <si>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</si>
  <si>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</si>
  <si>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</si>
  <si>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</si>
  <si>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</si>
  <si>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</si>
  <si>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</si>
  <si>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</si>
  <si>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</si>
  <si>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</si>
  <si>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</si>
  <si>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</si>
  <si>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</si>
  <si>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</si>
  <si>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</si>
  <si>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</si>
  <si>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</si>
  <si>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</si>
  <si>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</si>
  <si>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</si>
  <si>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</si>
  <si>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</si>
  <si>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</si>
  <si>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</si>
  <si>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</si>
  <si>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</si>
  <si>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</si>
  <si>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</si>
  <si>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</si>
  <si>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</si>
  <si>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</si>
  <si>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</si>
  <si>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</si>
  <si>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</si>
  <si>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</si>
  <si>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</si>
  <si>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</si>
  <si>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</si>
  <si>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</si>
  <si>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</si>
  <si>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</si>
  <si>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</si>
  <si>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</si>
  <si>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</si>
  <si>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</si>
  <si>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</si>
  <si>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</si>
  <si>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</si>
  <si>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</si>
  <si>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</si>
  <si>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</si>
  <si>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</si>
  <si>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</si>
  <si>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</si>
  <si>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</si>
  <si>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</si>
  <si>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</si>
  <si>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</si>
  <si>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</si>
  <si>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</si>
  <si>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</si>
  <si>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</si>
  <si>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</si>
  <si>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</si>
  <si>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</si>
  <si>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</si>
  <si>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</si>
  <si>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</si>
  <si>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</si>
  <si>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</si>
  <si>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</si>
  <si>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</si>
  <si>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</si>
  <si>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</si>
  <si>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</si>
  <si>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</si>
  <si>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</si>
  <si>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</si>
  <si>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</si>
  <si>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</si>
  <si>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</si>
  <si>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</si>
  <si>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</si>
  <si>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</si>
  <si>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</si>
  <si>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</si>
  <si>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</si>
  <si>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</si>
  <si>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</si>
  <si>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</si>
  <si>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</si>
  <si>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</si>
  <si>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</si>
  <si>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</si>
  <si>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</si>
  <si>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</si>
  <si>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</si>
  <si>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</si>
  <si>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</si>
  <si>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</si>
  <si>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</si>
  <si>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</si>
  <si>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</si>
  <si>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</si>
  <si>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</si>
  <si>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</si>
  <si>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</si>
  <si>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</si>
  <si>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</si>
  <si>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</si>
  <si>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</si>
  <si>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</si>
  <si>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</si>
  <si>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</si>
  <si>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</si>
  <si>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</si>
  <si>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</si>
  <si>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</si>
  <si>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</si>
  <si>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</si>
  <si>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</si>
  <si>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</si>
  <si>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</si>
  <si>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</si>
  <si>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</si>
  <si>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</si>
  <si>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</si>
  <si>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</si>
  <si>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</si>
  <si>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</si>
  <si>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</si>
  <si>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</si>
  <si>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</si>
  <si>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</si>
  <si>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</si>
  <si>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</si>
  <si>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</si>
  <si>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</si>
  <si>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</si>
  <si>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</si>
  <si>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</si>
  <si>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</si>
  <si>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</si>
  <si>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</si>
  <si>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</si>
  <si>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</si>
  <si>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</si>
  <si>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</si>
  <si>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</si>
  <si>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</si>
  <si>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</si>
  <si>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</si>
  <si>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</si>
  <si>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</si>
  <si>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</si>
  <si>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</si>
  <si>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</si>
  <si>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</si>
  <si>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</si>
  <si>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</si>
  <si>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</si>
  <si>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</si>
  <si>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</si>
  <si>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</si>
  <si>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</si>
  <si>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</si>
  <si>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</si>
  <si>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</si>
  <si>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</si>
  <si>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</si>
  <si>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</si>
  <si>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</si>
  <si>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</si>
  <si>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</si>
  <si>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</si>
  <si>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</si>
  <si>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</si>
  <si>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</si>
  <si>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</si>
  <si>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</si>
  <si>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</si>
  <si>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</si>
  <si>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</si>
  <si>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</si>
  <si>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</si>
  <si>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</si>
  <si>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</si>
  <si>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</si>
  <si>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</si>
  <si>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</si>
  <si>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</si>
  <si>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</si>
  <si>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</si>
  <si>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</si>
  <si>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</si>
  <si>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</si>
  <si>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</si>
  <si>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</si>
  <si>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</si>
  <si>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</si>
  <si>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</si>
  <si>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</si>
  <si>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</si>
  <si>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</si>
  <si>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</si>
  <si>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</si>
  <si>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</si>
  <si>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</si>
  <si>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</si>
  <si>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</si>
  <si>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</si>
  <si>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</si>
  <si>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</si>
  <si>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</si>
  <si>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</si>
  <si>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</si>
  <si>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</si>
  <si>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</si>
  <si>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</si>
  <si>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</si>
  <si>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</si>
  <si>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</si>
  <si>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</si>
  <si>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</si>
  <si>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</si>
  <si>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</si>
  <si>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</si>
  <si>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</si>
  <si>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</si>
  <si>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</si>
  <si>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</si>
  <si>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</si>
  <si>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</si>
  <si>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</si>
  <si>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</si>
  <si>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</si>
  <si>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</si>
  <si>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</si>
  <si>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</si>
  <si>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</si>
  <si>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</si>
  <si>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</si>
  <si>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</si>
  <si>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</si>
  <si>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</si>
  <si>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</si>
  <si>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</si>
  <si>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</si>
  <si>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</si>
  <si>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</si>
  <si>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</si>
  <si>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</si>
  <si>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</si>
  <si>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</si>
  <si>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</si>
  <si>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</si>
  <si>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</si>
  <si>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</si>
  <si>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</si>
  <si>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</si>
  <si>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</si>
  <si>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</si>
  <si>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</si>
  <si>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</si>
  <si>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</si>
  <si>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</si>
  <si>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</si>
  <si>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</si>
  <si>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</si>
  <si>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</si>
  <si>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</si>
  <si>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</si>
  <si>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</si>
  <si>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</si>
  <si>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</si>
  <si>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</si>
  <si>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</si>
  <si>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</si>
  <si>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</si>
  <si>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</si>
  <si>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</si>
  <si>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</si>
  <si>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</si>
  <si>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</si>
  <si>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</si>
  <si>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</si>
  <si>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</si>
  <si>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</si>
  <si>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</si>
  <si>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</si>
  <si>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</si>
  <si>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</si>
  <si>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</si>
  <si>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</si>
  <si>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</si>
  <si>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</si>
  <si>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</si>
  <si>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</si>
  <si>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</si>
  <si>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</si>
  <si>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</si>
  <si>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</si>
  <si>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</si>
  <si>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</si>
  <si>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</si>
  <si>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</si>
  <si>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</si>
  <si>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</si>
  <si>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</si>
  <si>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</si>
  <si>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</si>
  <si>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</si>
  <si>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</si>
  <si>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</si>
  <si>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</si>
  <si>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</si>
  <si>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</si>
  <si>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</si>
  <si>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</si>
  <si>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</si>
  <si>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</si>
  <si>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</si>
  <si>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</si>
  <si>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</si>
  <si>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</si>
  <si>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</si>
  <si>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</si>
  <si>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</si>
  <si>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</si>
  <si>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</si>
  <si>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</si>
  <si>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</si>
  <si>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</si>
  <si>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</si>
  <si>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</si>
  <si>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</si>
  <si>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</si>
  <si>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</si>
  <si>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</si>
  <si>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</si>
  <si>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</si>
  <si>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</si>
  <si>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</si>
  <si>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</si>
  <si>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</si>
  <si>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</si>
  <si>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</si>
  <si>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</si>
  <si>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</si>
  <si>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</si>
  <si>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</si>
  <si>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</si>
  <si>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</si>
  <si>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</si>
  <si>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</si>
  <si>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</si>
  <si>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</si>
  <si>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</si>
  <si>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</si>
  <si>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</si>
  <si>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</si>
  <si>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</si>
  <si>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</si>
  <si>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</si>
  <si>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</si>
  <si>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</si>
  <si>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</si>
  <si>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</si>
  <si>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</si>
  <si>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</si>
  <si>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</si>
  <si>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</si>
  <si>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</si>
  <si>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</si>
  <si>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</si>
  <si>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</si>
  <si>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</si>
  <si>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</si>
  <si>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</si>
  <si>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</si>
  <si>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</si>
  <si>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</si>
  <si>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</si>
  <si>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</si>
  <si>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</si>
  <si>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</si>
  <si>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</si>
  <si>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</si>
  <si>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</si>
  <si>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</si>
  <si>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</si>
  <si>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</si>
  <si>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</si>
  <si>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</si>
  <si>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</si>
  <si>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</si>
  <si>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</si>
  <si>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</si>
  <si>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</si>
  <si>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</si>
  <si>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</si>
  <si>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</si>
  <si>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</si>
  <si>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</si>
  <si>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</si>
  <si>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</si>
  <si>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</si>
  <si>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</si>
  <si>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</si>
  <si>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</si>
  <si>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</si>
  <si>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</si>
  <si>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</si>
  <si>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</si>
  <si>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</si>
  <si>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</si>
  <si>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</si>
  <si>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</si>
  <si>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</si>
  <si>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</si>
  <si>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</si>
  <si>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</si>
  <si>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</si>
  <si>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</si>
  <si>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</si>
  <si>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</si>
  <si>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</si>
  <si>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</si>
  <si>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</si>
  <si>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</si>
  <si>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</si>
  <si>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</si>
  <si>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</si>
  <si>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</si>
  <si>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</si>
  <si>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</si>
  <si>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</si>
  <si>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</si>
  <si>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</si>
  <si>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</si>
  <si>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</si>
  <si>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</si>
  <si>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</si>
  <si>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</si>
  <si>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</si>
  <si>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</si>
  <si>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</si>
  <si>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</si>
  <si>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</si>
  <si>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</si>
  <si>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</si>
  <si>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</si>
  <si>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</si>
  <si>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</si>
  <si>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</si>
  <si>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</si>
  <si>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</si>
  <si>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</si>
  <si>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</si>
  <si>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</si>
  <si>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</si>
  <si>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</si>
  <si>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</si>
  <si>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</si>
  <si>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</si>
  <si>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</si>
  <si>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</si>
  <si>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</si>
  <si>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</si>
  <si>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</si>
  <si>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</si>
  <si>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</si>
  <si>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</si>
  <si>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</si>
  <si>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</si>
  <si>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</si>
  <si>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</si>
  <si>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</si>
  <si>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</si>
  <si>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</si>
  <si>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</si>
  <si>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</si>
  <si>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</si>
  <si>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</si>
  <si>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</si>
  <si>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</si>
  <si>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</si>
  <si>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</si>
  <si>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</si>
  <si>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</si>
  <si>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</si>
  <si>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</si>
  <si>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</si>
  <si>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</si>
  <si>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</si>
  <si>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</si>
  <si>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</si>
  <si>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</si>
  <si>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</si>
  <si>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</si>
  <si>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</si>
  <si>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</si>
  <si>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</si>
  <si>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</si>
  <si>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</si>
  <si>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</si>
  <si>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</si>
  <si>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</si>
  <si>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</si>
  <si>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</si>
  <si>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</si>
  <si>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</si>
  <si>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</si>
  <si>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</si>
  <si>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</si>
  <si>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</si>
  <si>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</si>
  <si>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</si>
  <si>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</si>
  <si>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</si>
  <si>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</si>
  <si>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</si>
  <si>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</si>
  <si>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</si>
  <si>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</si>
  <si>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</si>
  <si>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</si>
  <si>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</si>
  <si>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</si>
  <si>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</si>
  <si>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</si>
  <si>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</si>
  <si>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</si>
  <si>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</si>
  <si>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</si>
  <si>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</si>
  <si>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</si>
  <si>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</si>
  <si>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</si>
  <si>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</si>
  <si>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</si>
  <si>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</si>
  <si>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</si>
  <si>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</si>
  <si>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</si>
  <si>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</si>
  <si>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</si>
  <si>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</si>
  <si>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</si>
  <si>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</si>
  <si>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</si>
  <si>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</si>
  <si>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</si>
  <si>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</si>
  <si>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</si>
  <si>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</si>
  <si>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</si>
  <si>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</si>
  <si>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</si>
  <si>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</si>
  <si>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</si>
  <si>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</si>
  <si>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</si>
  <si>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</si>
  <si>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</si>
  <si>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</si>
  <si>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</si>
  <si>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</si>
  <si>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</si>
  <si>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</si>
  <si>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</si>
  <si>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</si>
  <si>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</si>
  <si>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</si>
  <si>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</si>
  <si>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</si>
  <si>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</si>
  <si>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</si>
  <si>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</si>
  <si>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</si>
  <si>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</si>
  <si>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</si>
  <si>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</si>
  <si>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</si>
  <si>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</si>
  <si>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</si>
  <si>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</si>
  <si>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</si>
  <si>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</si>
  <si>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</si>
  <si>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</si>
  <si>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</si>
  <si>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</si>
  <si>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</si>
  <si>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</si>
  <si>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</si>
  <si>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</si>
  <si>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</si>
  <si>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</si>
  <si>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</si>
  <si>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</si>
  <si>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</si>
  <si>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</si>
  <si>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</si>
  <si>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</si>
  <si>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</si>
  <si>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</si>
  <si>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</si>
  <si>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</si>
  <si>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</si>
  <si>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</si>
  <si>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</si>
  <si>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</si>
  <si>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</si>
  <si>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</si>
  <si>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</si>
  <si>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</si>
  <si>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</si>
  <si>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</si>
  <si>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</si>
  <si>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</si>
  <si>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</si>
  <si>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</si>
  <si>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</si>
  <si>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</si>
  <si>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</si>
  <si>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</si>
  <si>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</si>
  <si>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</si>
  <si>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</si>
  <si>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</si>
  <si>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</si>
  <si>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</si>
  <si>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</si>
  <si>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</si>
  <si>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</si>
  <si>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</si>
  <si>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</si>
  <si>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</si>
  <si>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</si>
  <si>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</si>
  <si>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</si>
  <si>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</si>
  <si>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</si>
  <si>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</si>
  <si>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</si>
  <si>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</si>
  <si>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</si>
  <si>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</si>
  <si>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</si>
  <si>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</si>
  <si>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</si>
  <si>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</si>
  <si>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</si>
  <si>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</si>
  <si>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</si>
  <si>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</si>
  <si>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</si>
  <si>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</si>
  <si>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</si>
  <si>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</si>
  <si>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</si>
  <si>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</si>
  <si>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</si>
  <si>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</si>
  <si>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</si>
  <si>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</si>
  <si>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</si>
  <si>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</si>
  <si>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</si>
  <si>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</si>
  <si>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</si>
  <si>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</si>
  <si>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</si>
  <si>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</si>
  <si>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</si>
  <si>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</si>
  <si>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</si>
  <si>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</si>
  <si>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</si>
  <si>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</si>
  <si>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</si>
  <si>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</si>
  <si>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</si>
  <si>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</si>
  <si>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</si>
  <si>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</si>
  <si>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</si>
  <si>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</si>
  <si>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</si>
  <si>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</si>
  <si>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</si>
  <si>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</si>
  <si>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</si>
  <si>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</si>
  <si>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</si>
  <si>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</si>
  <si>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</si>
  <si>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</si>
  <si>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</si>
  <si>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</si>
  <si>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</si>
  <si>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</si>
  <si>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</si>
  <si>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</si>
  <si>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</si>
  <si>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</si>
  <si>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</si>
  <si>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</si>
  <si>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</si>
  <si>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</si>
  <si>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</si>
  <si>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</si>
  <si>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</si>
  <si>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</si>
  <si>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</si>
  <si>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</si>
  <si>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</si>
  <si>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</si>
  <si>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</si>
  <si>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</si>
  <si>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</si>
  <si>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</si>
  <si>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</si>
  <si>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</si>
  <si>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</si>
  <si>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</si>
  <si>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</si>
  <si>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</si>
  <si>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</si>
  <si>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</si>
  <si>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</si>
  <si>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</si>
  <si>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</si>
  <si>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</si>
  <si>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</si>
  <si>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</si>
  <si>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</si>
  <si>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</si>
  <si>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</si>
  <si>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</si>
  <si>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</si>
  <si>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</si>
  <si>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</si>
  <si>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</si>
  <si>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</si>
  <si>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</si>
  <si>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</si>
  <si>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</si>
  <si>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</si>
  <si>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</si>
  <si>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</si>
  <si>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</si>
  <si>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</si>
  <si>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</si>
  <si>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</si>
  <si>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</si>
  <si>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</si>
  <si>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</si>
  <si>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</si>
  <si>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</si>
  <si>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</si>
  <si>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</si>
  <si>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</si>
  <si>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</si>
  <si>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</si>
  <si>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</si>
  <si>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</si>
  <si>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</si>
  <si>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</si>
  <si>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</si>
  <si>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</si>
  <si>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</si>
  <si>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</si>
  <si>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</si>
  <si>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</si>
  <si>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</si>
  <si>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</si>
  <si>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</si>
  <si>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</si>
  <si>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</si>
  <si>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</si>
  <si>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</si>
  <si>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</si>
  <si>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</si>
  <si>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</si>
  <si>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</si>
  <si>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</si>
  <si>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</si>
  <si>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</si>
  <si>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</si>
  <si>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</si>
  <si>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</si>
  <si>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</si>
  <si>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</si>
  <si>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</si>
  <si>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</si>
  <si>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</si>
  <si>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</si>
  <si>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</si>
  <si>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</si>
  <si>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</si>
  <si>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</si>
  <si>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</si>
  <si>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</si>
  <si>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</si>
  <si>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</si>
  <si>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</si>
  <si>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</si>
  <si>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</si>
  <si>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</si>
  <si>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</si>
  <si>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</si>
  <si>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</si>
  <si>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</si>
  <si>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</si>
  <si>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</si>
  <si>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</si>
  <si>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</si>
  <si>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</si>
  <si>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</si>
  <si>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</si>
  <si>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</si>
  <si>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</si>
  <si>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</si>
  <si>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</si>
  <si>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</si>
  <si>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</si>
  <si>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</si>
  <si>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</si>
  <si>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</si>
  <si>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</si>
  <si>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</si>
  <si>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</si>
  <si>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</si>
  <si>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</si>
  <si>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</si>
  <si>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</si>
  <si>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</si>
  <si>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</si>
  <si>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</si>
  <si>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</si>
  <si>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</si>
  <si>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</si>
  <si>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</si>
  <si>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</si>
  <si>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</si>
  <si>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</si>
  <si>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</si>
  <si>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</si>
  <si>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</si>
  <si>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</si>
  <si>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</si>
  <si>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</si>
  <si>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</si>
  <si>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</si>
  <si>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</si>
  <si>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</si>
  <si>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</si>
  <si>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</si>
  <si>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</si>
  <si>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</si>
  <si>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</si>
  <si>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</si>
  <si>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</si>
  <si>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</si>
  <si>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</si>
  <si>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</si>
  <si>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</si>
  <si>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</si>
  <si>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</si>
  <si>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</si>
  <si>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</si>
  <si>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</si>
  <si>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</si>
  <si>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</si>
  <si>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</si>
  <si>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</si>
  <si>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</si>
  <si>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</si>
  <si>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</si>
  <si>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</si>
  <si>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</si>
  <si>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</si>
  <si>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</si>
  <si>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</si>
  <si>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</si>
  <si>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</si>
  <si>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</si>
  <si>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</si>
  <si>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</si>
  <si>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</si>
  <si>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</si>
  <si>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</si>
  <si>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</si>
  <si>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</si>
  <si>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</si>
  <si>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</si>
  <si>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</si>
  <si>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</si>
  <si>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</si>
  <si>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</si>
  <si>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</si>
  <si>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</si>
  <si>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</si>
  <si>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</si>
  <si>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</si>
  <si>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</si>
  <si>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</si>
  <si>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</si>
  <si>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</si>
  <si>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</si>
  <si>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</si>
  <si>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</si>
  <si>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</si>
  <si>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</si>
  <si>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</si>
  <si>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</si>
  <si>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</si>
  <si>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</si>
  <si>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</si>
  <si>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</si>
  <si>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</si>
  <si>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</si>
  <si>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</si>
  <si>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</si>
  <si>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</si>
  <si>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</si>
  <si>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</si>
  <si>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</si>
  <si>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</si>
  <si>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</si>
  <si>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</si>
  <si>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</si>
  <si>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</si>
  <si>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</si>
  <si>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</si>
  <si>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</si>
  <si>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</si>
  <si>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</si>
  <si>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</si>
  <si>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</si>
  <si>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</si>
  <si>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</si>
  <si>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</si>
  <si>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</si>
  <si>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</si>
  <si>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</si>
  <si>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</si>
  <si>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</si>
  <si>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</si>
  <si>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</si>
  <si>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</si>
  <si>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</si>
  <si>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</si>
  <si>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</si>
  <si>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</si>
  <si>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</si>
  <si>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</si>
  <si>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</si>
  <si>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</si>
  <si>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</si>
  <si>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</si>
  <si>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</si>
  <si>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</si>
  <si>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</si>
  <si>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</si>
  <si>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</si>
  <si>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</si>
  <si>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</si>
  <si>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</si>
  <si>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</si>
  <si>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</si>
  <si>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</si>
  <si>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</si>
  <si>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</si>
  <si>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</si>
  <si>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</si>
  <si>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</si>
  <si>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</si>
  <si>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</si>
  <si>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</si>
  <si>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</si>
  <si>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</si>
  <si>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</si>
  <si>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</si>
  <si>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</si>
  <si>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</si>
  <si>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</si>
  <si>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</si>
  <si>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</si>
  <si>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</si>
  <si>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</si>
  <si>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</si>
  <si>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</si>
  <si>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</si>
  <si>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</si>
  <si>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</si>
  <si>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</si>
  <si>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</si>
  <si>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</si>
  <si>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</si>
  <si>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</si>
  <si>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</si>
  <si>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</si>
  <si>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</si>
  <si>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</si>
  <si>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</si>
  <si>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</si>
  <si>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</si>
  <si>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</si>
  <si>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</si>
  <si>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</si>
  <si>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</si>
  <si>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</si>
  <si>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</si>
  <si>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</si>
  <si>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</si>
  <si>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</si>
  <si>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</si>
  <si>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</si>
  <si>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</si>
  <si>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</si>
  <si>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</si>
  <si>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</si>
  <si>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</si>
  <si>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</si>
  <si>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</si>
  <si>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</si>
  <si>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</si>
  <si>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</si>
  <si>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</si>
  <si>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</si>
  <si>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</si>
  <si>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</si>
  <si>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</si>
  <si>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</si>
  <si>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</si>
  <si>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</si>
  <si>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</si>
  <si>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</si>
  <si>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</si>
  <si>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</si>
  <si>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</si>
  <si>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</si>
  <si>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</si>
  <si>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</si>
  <si>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</si>
  <si>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</si>
  <si>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</si>
  <si>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</si>
  <si>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</si>
  <si>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</si>
  <si>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</si>
  <si>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</si>
  <si>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</si>
  <si>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</si>
  <si>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</si>
  <si>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</si>
  <si>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</si>
  <si>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</si>
  <si>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</si>
  <si>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</si>
  <si>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</si>
  <si>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</si>
  <si>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</si>
  <si>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</si>
  <si>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</si>
  <si>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</si>
  <si>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</si>
  <si>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</si>
  <si>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</si>
  <si>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</si>
  <si>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</si>
  <si>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</si>
  <si>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</si>
  <si>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</si>
  <si>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</si>
  <si>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</si>
  <si>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</si>
  <si>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</si>
  <si>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</si>
  <si>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</si>
  <si>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</si>
  <si>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</si>
  <si>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</si>
  <si>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</si>
  <si>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</si>
  <si>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</si>
  <si>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</si>
  <si>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</si>
  <si>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</si>
  <si>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</si>
  <si>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</si>
  <si>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</si>
  <si>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</si>
  <si>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</si>
  <si>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</si>
  <si>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</si>
  <si>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</si>
  <si>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</si>
  <si>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</si>
  <si>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</si>
  <si>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</si>
  <si>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</si>
  <si>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</si>
  <si>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</si>
  <si>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</si>
  <si>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</si>
  <si>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</si>
  <si>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</si>
  <si>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</si>
  <si>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</si>
  <si>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</si>
  <si>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</si>
  <si>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</si>
  <si>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</si>
  <si>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</si>
  <si>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</si>
  <si>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</si>
  <si>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</si>
  <si>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</si>
  <si>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</si>
  <si>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</si>
  <si>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</si>
  <si>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</si>
  <si>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</si>
  <si>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</si>
  <si>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</si>
  <si>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</si>
  <si>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</si>
  <si>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</si>
  <si>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</si>
  <si>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</si>
  <si>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</si>
  <si>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</si>
  <si>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</si>
  <si>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</si>
  <si>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</si>
  <si>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</si>
  <si>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</si>
  <si>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</si>
  <si>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</si>
  <si>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</si>
  <si>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</si>
  <si>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</si>
  <si>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</si>
  <si>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</si>
  <si>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</si>
  <si>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</si>
  <si>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</si>
  <si>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</si>
  <si>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</si>
  <si>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</si>
  <si>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</si>
  <si>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</si>
  <si>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</si>
  <si>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</si>
  <si>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</si>
  <si>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</si>
  <si>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</si>
  <si>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</si>
  <si>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</si>
  <si>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</si>
  <si>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</si>
  <si>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</si>
  <si>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</si>
  <si>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</si>
  <si>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</si>
  <si>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</si>
  <si>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</si>
  <si>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</si>
  <si>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</si>
  <si>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</si>
  <si>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</si>
  <si>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</si>
  <si>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</si>
  <si>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</si>
  <si>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</si>
  <si>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</si>
  <si>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</si>
  <si>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</si>
  <si>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</si>
  <si>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</si>
  <si>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</si>
  <si>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</si>
  <si>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</si>
  <si>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</si>
  <si>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</si>
  <si>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</si>
  <si>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</si>
  <si>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</si>
  <si>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</si>
  <si>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</si>
  <si>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</si>
  <si>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</si>
  <si>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</si>
  <si>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</si>
  <si>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</si>
  <si>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</si>
  <si>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</si>
  <si>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</si>
  <si>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</si>
  <si>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</si>
  <si>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</si>
  <si>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</si>
  <si>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</si>
  <si>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</si>
  <si>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</si>
  <si>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</si>
  <si>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</si>
  <si>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</si>
  <si>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</si>
  <si>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</si>
  <si>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</si>
  <si>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</si>
  <si>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</si>
  <si>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</si>
  <si>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</si>
  <si>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</si>
  <si>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</si>
  <si>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</si>
  <si>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</si>
  <si>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</si>
  <si>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</si>
  <si>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</si>
  <si>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</si>
  <si>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</si>
  <si>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</si>
  <si>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</si>
  <si>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</si>
  <si>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</si>
  <si>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</si>
  <si>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</si>
  <si>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</si>
  <si>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</si>
  <si>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</si>
  <si>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</si>
  <si>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</si>
  <si>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</si>
  <si>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</si>
  <si>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</si>
  <si>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</si>
  <si>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</si>
  <si>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</si>
  <si>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</si>
  <si>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</si>
  <si>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</si>
  <si>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</si>
  <si>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</si>
  <si>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</si>
  <si>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</si>
  <si>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</si>
  <si>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</si>
  <si>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</si>
  <si>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</si>
  <si>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</si>
  <si>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</si>
  <si>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</si>
  <si>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</si>
  <si>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</si>
  <si>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</si>
  <si>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</si>
  <si>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</si>
  <si>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</si>
  <si>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</si>
  <si>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</si>
  <si>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</si>
  <si>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</si>
  <si>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</si>
  <si>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</si>
  <si>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</si>
  <si>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</si>
  <si>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</si>
  <si>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</si>
  <si>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</si>
  <si>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</si>
  <si>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</si>
  <si>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</si>
  <si>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</si>
  <si>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</si>
  <si>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</si>
  <si>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</si>
  <si>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</si>
  <si>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</si>
  <si>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</si>
  <si>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</si>
  <si>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</si>
  <si>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</si>
  <si>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</si>
  <si>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</si>
  <si>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</si>
  <si>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</si>
  <si>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</si>
  <si>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</si>
  <si>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</si>
  <si>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</si>
  <si>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</si>
  <si>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</si>
  <si>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</si>
  <si>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</si>
  <si>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</si>
  <si>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</si>
  <si>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</si>
  <si>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</si>
  <si>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</si>
  <si>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</si>
  <si>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</si>
  <si>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</si>
  <si>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</si>
  <si>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</si>
  <si>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</si>
  <si>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</si>
  <si>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</si>
  <si>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</si>
  <si>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</si>
  <si>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</si>
  <si>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</si>
  <si>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</si>
  <si>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</si>
  <si>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</si>
  <si>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</si>
  <si>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</si>
  <si>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</si>
  <si>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</si>
  <si>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</si>
  <si>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</si>
  <si>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</si>
  <si>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</si>
  <si>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</si>
  <si>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</si>
  <si>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</si>
  <si>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</si>
  <si>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</si>
  <si>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</si>
  <si>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</si>
  <si>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</si>
  <si>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</si>
  <si>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</si>
  <si>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</si>
  <si>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</si>
  <si>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</si>
  <si>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</si>
  <si>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</si>
  <si>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</si>
  <si>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</si>
  <si>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</si>
  <si>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</si>
  <si>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</si>
  <si>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</si>
  <si>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</si>
  <si>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</si>
  <si>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</si>
  <si>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</si>
  <si>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</si>
  <si>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</si>
  <si>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</si>
  <si>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</si>
  <si>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</si>
  <si>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</si>
  <si>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</si>
  <si>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</si>
  <si>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</si>
  <si>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</si>
  <si>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</si>
  <si>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</si>
  <si>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</si>
  <si>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</si>
  <si>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</si>
  <si>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</si>
  <si>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</si>
  <si>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</si>
  <si>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</si>
  <si>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</si>
  <si>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</si>
  <si>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</si>
  <si>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</si>
  <si>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</si>
  <si>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</si>
  <si>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</si>
  <si>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</si>
  <si>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</si>
  <si>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</si>
  <si>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</si>
  <si>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</si>
  <si>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</si>
  <si>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</si>
  <si>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</si>
  <si>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</si>
  <si>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</si>
  <si>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</si>
  <si>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</si>
  <si>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</si>
  <si>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</si>
  <si>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</si>
  <si>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</si>
  <si>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</si>
  <si>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</si>
  <si>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</si>
  <si>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</si>
  <si>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</si>
  <si>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</si>
  <si>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</si>
  <si>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</si>
  <si>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</si>
  <si>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</si>
  <si>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</si>
  <si>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</si>
  <si>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</si>
  <si>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</si>
  <si>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</si>
  <si>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</si>
  <si>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</si>
  <si>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</si>
  <si>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</si>
  <si>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</si>
  <si>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</si>
  <si>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</si>
  <si>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</si>
  <si>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</si>
  <si>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</si>
  <si>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</si>
  <si>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</si>
  <si>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</si>
  <si>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</si>
  <si>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</si>
  <si>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</si>
  <si>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</si>
  <si>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</si>
  <si>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</si>
  <si>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</si>
  <si>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</si>
  <si>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</si>
  <si>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</si>
  <si>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</si>
  <si>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</si>
  <si>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</si>
  <si>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</si>
  <si>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</si>
  <si>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</si>
  <si>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</si>
  <si>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</si>
  <si>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</si>
  <si>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</si>
  <si>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</si>
  <si>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</si>
  <si>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</si>
  <si>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</si>
  <si>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</si>
  <si>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</si>
  <si>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</si>
  <si>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</si>
  <si>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</si>
  <si>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</si>
  <si>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</si>
  <si>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</si>
  <si>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</si>
  <si>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</si>
  <si>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</si>
  <si>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</si>
  <si>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</si>
  <si>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</si>
  <si>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</si>
  <si>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</si>
  <si>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</si>
  <si>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</si>
  <si>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</si>
  <si>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</si>
  <si>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</si>
  <si>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</si>
  <si>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</si>
  <si>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</si>
  <si>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</si>
  <si>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</si>
  <si>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</si>
  <si>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</si>
  <si>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</si>
  <si>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</si>
  <si>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</si>
  <si>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</si>
  <si>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</si>
  <si>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</si>
  <si>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</si>
  <si>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</si>
  <si>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</si>
  <si>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</si>
  <si>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</si>
  <si>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</si>
  <si>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</si>
  <si>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</si>
  <si>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</si>
  <si>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</si>
  <si>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</si>
  <si>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</si>
  <si>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</si>
  <si>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</si>
  <si>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</si>
  <si>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</si>
  <si>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</si>
  <si>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</si>
  <si>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</si>
  <si>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</si>
  <si>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</si>
  <si>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</si>
  <si>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</si>
  <si>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</si>
  <si>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</si>
  <si>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</si>
  <si>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</si>
  <si>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</si>
  <si>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</si>
  <si>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</si>
  <si>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</si>
  <si>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</si>
  <si>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</si>
  <si>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</si>
  <si>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</si>
  <si>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</si>
  <si>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</si>
  <si>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</si>
  <si>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</si>
  <si>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</si>
  <si>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</si>
  <si>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</si>
  <si>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</si>
  <si>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</si>
  <si>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</si>
  <si>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</si>
  <si>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</si>
  <si>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</si>
  <si>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</si>
  <si>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</si>
  <si>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</si>
  <si>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</si>
  <si>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</si>
  <si>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</si>
  <si>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</si>
  <si>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</si>
  <si>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</si>
  <si>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</si>
  <si>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</si>
  <si>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</si>
  <si>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</si>
  <si>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</si>
  <si>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</si>
  <si>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</si>
  <si>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</si>
  <si>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</si>
  <si>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</si>
  <si>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</si>
  <si>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</si>
  <si>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</si>
  <si>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</si>
  <si>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</si>
  <si>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</si>
  <si>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</si>
  <si>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</si>
  <si>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</si>
  <si>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</si>
  <si>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</si>
  <si>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</si>
  <si>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</si>
  <si>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</si>
  <si>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</si>
  <si>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</si>
  <si>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</si>
  <si>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</si>
  <si>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</si>
  <si>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</si>
  <si>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</si>
  <si>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</si>
  <si>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</si>
  <si>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</si>
  <si>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</si>
  <si>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</si>
  <si>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</si>
  <si>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</si>
  <si>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</si>
  <si>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</si>
  <si>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</si>
  <si>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</si>
  <si>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</si>
  <si>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</si>
  <si>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</si>
  <si>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</si>
  <si>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</si>
  <si>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</si>
  <si>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</si>
  <si>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</si>
  <si>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</si>
  <si>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</si>
  <si>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</si>
  <si>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</si>
  <si>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</si>
  <si>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</si>
  <si>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</si>
  <si>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</si>
  <si>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</si>
  <si>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</si>
  <si>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</si>
  <si>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</si>
  <si>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</si>
  <si>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</si>
  <si>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</si>
  <si>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</si>
  <si>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</si>
  <si>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</si>
  <si>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</si>
  <si>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</si>
  <si>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</si>
  <si>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</si>
  <si>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</si>
  <si>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</si>
  <si>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</si>
  <si>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</si>
  <si>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</si>
  <si>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</si>
  <si>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</si>
  <si>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</si>
  <si>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</si>
  <si>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</si>
  <si>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</si>
  <si>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</si>
  <si>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</si>
  <si>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</si>
  <si>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</si>
  <si>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</si>
  <si>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</si>
  <si>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</si>
  <si>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</si>
  <si>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</si>
  <si>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</si>
  <si>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</si>
  <si>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</si>
  <si>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</si>
  <si>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</si>
  <si>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</si>
  <si>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</si>
  <si>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</si>
  <si>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</si>
  <si>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</si>
  <si>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</si>
  <si>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</si>
  <si>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</si>
  <si>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</si>
  <si>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</si>
  <si>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</si>
  <si>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</si>
  <si>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</si>
  <si>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</si>
  <si>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</si>
  <si>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</si>
  <si>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</si>
  <si>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</si>
  <si>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</si>
  <si>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</si>
  <si>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</si>
  <si>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</si>
  <si>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</si>
  <si>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</si>
  <si>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</si>
  <si>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</si>
  <si>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</si>
  <si>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</si>
  <si>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</si>
  <si>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</si>
  <si>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</si>
  <si>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</si>
  <si>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</si>
  <si>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</si>
  <si>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</si>
  <si>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</si>
  <si>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</si>
  <si>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</si>
  <si>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</si>
  <si>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</si>
  <si>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</si>
  <si>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</si>
  <si>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</si>
  <si>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</si>
  <si>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</si>
  <si>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</si>
  <si>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</si>
  <si>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</si>
  <si>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</si>
  <si>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</si>
  <si>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</si>
  <si>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</si>
  <si>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</si>
  <si>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</si>
  <si>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</si>
  <si>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</si>
  <si>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</si>
  <si>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</si>
  <si>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</si>
  <si>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</si>
  <si>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</si>
  <si>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</si>
  <si>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</si>
  <si>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</si>
  <si>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</si>
  <si>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</si>
  <si>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</si>
  <si>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</si>
  <si>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</si>
  <si>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</si>
  <si>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</si>
  <si>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</si>
  <si>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</si>
  <si>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</si>
  <si>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</si>
  <si>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</si>
  <si>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</si>
  <si>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</si>
  <si>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</si>
  <si>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</si>
  <si>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</si>
  <si>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</si>
  <si>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</si>
  <si>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</si>
  <si>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</si>
  <si>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</si>
  <si>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</si>
  <si>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</si>
  <si>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</si>
  <si>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</si>
  <si>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</si>
  <si>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</si>
  <si>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</si>
  <si>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</si>
  <si>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</si>
  <si>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</si>
  <si>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</si>
  <si>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</si>
  <si>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</si>
  <si>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</si>
  <si>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</si>
  <si>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</si>
  <si>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</si>
  <si>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</si>
  <si>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</si>
  <si>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</si>
  <si>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</si>
  <si>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</si>
  <si>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</si>
  <si>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</si>
  <si>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</si>
  <si>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</si>
  <si>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</si>
  <si>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</si>
  <si>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</si>
  <si>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</si>
  <si>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</si>
  <si>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</si>
  <si>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</si>
  <si>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</si>
  <si>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</si>
  <si>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</si>
  <si>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</si>
  <si>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</si>
  <si>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</si>
  <si>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</si>
  <si>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</si>
  <si>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</si>
  <si>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</si>
  <si>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</si>
  <si>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</si>
  <si>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</si>
  <si>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</si>
  <si>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</si>
  <si>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</si>
  <si>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</si>
  <si>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</si>
  <si>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</si>
  <si>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</si>
  <si>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</si>
  <si>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</si>
  <si>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</si>
  <si>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</si>
  <si>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</si>
  <si>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</si>
  <si>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</si>
  <si>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</si>
  <si>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</si>
  <si>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</si>
  <si>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</si>
  <si>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</si>
  <si>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</si>
  <si>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</si>
  <si>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</si>
  <si>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</si>
  <si>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</si>
  <si>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</si>
  <si>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</si>
  <si>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</si>
  <si>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</si>
  <si>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</si>
  <si>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</si>
  <si>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</si>
  <si>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</si>
  <si>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</si>
  <si>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</si>
  <si>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</si>
  <si>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</si>
  <si>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</si>
  <si>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</si>
  <si>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</si>
  <si>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</si>
  <si>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</si>
  <si>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</si>
  <si>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</si>
  <si>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</si>
  <si>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</si>
  <si>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</si>
  <si>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</si>
  <si>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</si>
  <si>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</si>
  <si>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</si>
  <si>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</si>
  <si>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</si>
  <si>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</si>
  <si>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</si>
  <si>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</si>
  <si>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</si>
  <si>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</si>
  <si>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</si>
  <si>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</si>
  <si>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</si>
  <si>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</si>
  <si>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</si>
  <si>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</si>
  <si>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</si>
  <si>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</si>
  <si>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</si>
  <si>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</si>
  <si>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</si>
  <si>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</si>
  <si>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</si>
  <si>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</si>
  <si>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</si>
  <si>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</si>
  <si>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</si>
  <si>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</si>
  <si>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</si>
  <si>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</si>
  <si>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</si>
  <si>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</si>
  <si>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</si>
  <si>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</si>
  <si>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</si>
  <si>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</si>
  <si>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</si>
  <si>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</si>
  <si>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</si>
  <si>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</si>
  <si>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</si>
  <si>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</si>
  <si>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</si>
  <si>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</si>
  <si>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</si>
  <si>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</si>
  <si>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</si>
  <si>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</si>
  <si>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</si>
  <si>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</si>
  <si>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</si>
  <si>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</si>
  <si>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</si>
  <si>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</si>
  <si>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</si>
  <si>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</si>
  <si>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</si>
  <si>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</si>
  <si>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</si>
  <si>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</si>
  <si>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</si>
  <si>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</si>
  <si>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</si>
  <si>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</si>
  <si>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</si>
  <si>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</si>
  <si>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</si>
  <si>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</si>
  <si>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</si>
  <si>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</si>
  <si>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</si>
  <si>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</si>
  <si>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</si>
  <si>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</si>
  <si>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</si>
  <si>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</si>
  <si>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</si>
  <si>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</si>
  <si>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</si>
  <si>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</si>
  <si>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</si>
  <si>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</si>
  <si>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</si>
  <si>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</si>
  <si>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</si>
  <si>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</si>
  <si>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</si>
  <si>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</si>
  <si>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</si>
  <si>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</si>
  <si>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</si>
  <si>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</si>
  <si>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</si>
  <si>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</si>
  <si>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</si>
  <si>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</si>
  <si>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</si>
  <si>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</si>
  <si>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</si>
  <si>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</si>
  <si>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</si>
  <si>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</si>
  <si>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</si>
  <si>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</si>
  <si>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</si>
  <si>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</si>
  <si>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</si>
  <si>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</si>
  <si>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</si>
  <si>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</si>
  <si>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</si>
  <si>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</si>
  <si>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</si>
  <si>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</si>
  <si>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</si>
  <si>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</si>
  <si>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</si>
  <si>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</si>
  <si>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</si>
  <si>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</si>
  <si>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</si>
  <si>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</si>
  <si>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</si>
  <si>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</si>
  <si>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</si>
  <si>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</si>
  <si>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</si>
  <si>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</si>
  <si>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</si>
  <si>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</si>
  <si>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</si>
  <si>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</si>
  <si>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</si>
  <si>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</si>
  <si>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</si>
  <si>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</si>
  <si>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</si>
  <si>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</si>
  <si>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</si>
  <si>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</si>
  <si>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</si>
  <si>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</si>
  <si>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</si>
  <si>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</si>
  <si>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</si>
  <si>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</si>
  <si>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</si>
  <si>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</si>
  <si>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</si>
  <si>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</si>
  <si>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</si>
  <si>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</si>
  <si>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</si>
  <si>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</si>
  <si>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</si>
  <si>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</si>
  <si>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</si>
  <si>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</si>
  <si>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</si>
  <si>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</si>
  <si>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</si>
  <si>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</si>
  <si>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</si>
  <si>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</si>
  <si>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</si>
  <si>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</si>
  <si>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</si>
  <si>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</si>
  <si>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</si>
  <si>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</si>
  <si>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</si>
  <si>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</si>
  <si>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</si>
  <si>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</si>
  <si>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</si>
  <si>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</si>
  <si>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</si>
  <si>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</si>
  <si>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</si>
  <si>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</si>
  <si>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</si>
  <si>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</si>
  <si>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</si>
  <si>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</si>
  <si>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</si>
  <si>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</si>
  <si>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</si>
  <si>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</si>
  <si>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</si>
  <si>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</si>
  <si>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</si>
  <si>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</si>
  <si>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</si>
  <si>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</si>
  <si>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</si>
  <si>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</si>
  <si>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</si>
  <si>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</si>
  <si>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</si>
  <si>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</si>
  <si>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</si>
  <si>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</si>
  <si>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</si>
  <si>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</si>
  <si>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</si>
  <si>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</si>
  <si>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</si>
  <si>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</si>
  <si>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</si>
  <si>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</si>
  <si>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</si>
  <si>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</si>
  <si>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</si>
  <si>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</si>
  <si>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</si>
  <si>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</si>
  <si>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</si>
  <si>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</si>
  <si>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</si>
  <si>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</si>
  <si>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</si>
  <si>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</si>
  <si>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</si>
  <si>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</si>
  <si>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</si>
  <si>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</si>
  <si>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</si>
  <si>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</si>
  <si>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</si>
  <si>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</si>
  <si>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</si>
  <si>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</si>
  <si>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</si>
  <si>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</si>
  <si>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</si>
  <si>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</si>
  <si>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</si>
  <si>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</si>
  <si>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</si>
  <si>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</si>
  <si>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</si>
  <si>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</si>
  <si>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</si>
  <si>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</si>
  <si>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</si>
  <si>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</si>
  <si>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</si>
  <si>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</si>
  <si>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</si>
  <si>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</si>
  <si>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</si>
  <si>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</si>
  <si>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</si>
  <si>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</si>
  <si>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</si>
  <si>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</si>
  <si>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</si>
  <si>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</si>
  <si>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</si>
  <si>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</si>
  <si>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</si>
  <si>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</si>
  <si>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</si>
  <si>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</si>
  <si>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</si>
  <si>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</si>
  <si>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</si>
  <si>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</si>
  <si>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</si>
  <si>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</si>
  <si>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</si>
  <si>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</si>
  <si>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</si>
  <si>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</si>
  <si>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</si>
  <si>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</si>
  <si>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</si>
  <si>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</si>
  <si>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</si>
  <si>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</si>
  <si>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</si>
  <si>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</si>
  <si>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</si>
  <si>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</si>
  <si>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</si>
  <si>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</si>
  <si>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</si>
  <si>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</si>
  <si>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</si>
  <si>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</si>
  <si>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</si>
  <si>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</si>
  <si>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</si>
  <si>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</si>
  <si>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</si>
  <si>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</si>
  <si>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</si>
  <si>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</si>
  <si>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</si>
  <si>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</si>
  <si>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</si>
  <si>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</si>
  <si>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</si>
  <si>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</si>
  <si>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</si>
  <si>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</si>
  <si>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</si>
  <si>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</si>
  <si>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</si>
  <si>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</si>
  <si>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</si>
  <si>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</si>
  <si>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</si>
  <si>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</si>
  <si>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</si>
  <si>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</si>
  <si>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</si>
  <si>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</si>
  <si>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</si>
  <si>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</si>
  <si>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</si>
  <si>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</si>
  <si>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</si>
  <si>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</si>
  <si>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</si>
  <si>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</si>
  <si>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</si>
  <si>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</si>
  <si>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</si>
  <si>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</si>
  <si>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</si>
  <si>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</si>
  <si>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</si>
  <si>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</si>
  <si>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</si>
  <si>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</si>
  <si>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</si>
  <si>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</si>
  <si>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</si>
  <si>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</si>
  <si>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</si>
  <si>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</si>
  <si>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</si>
  <si>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</si>
  <si>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</si>
  <si>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</si>
  <si>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</si>
  <si>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</si>
  <si>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</si>
  <si>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</si>
  <si>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</si>
  <si>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</si>
  <si>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</si>
  <si>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</si>
  <si>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</si>
  <si>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</si>
  <si>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</si>
  <si>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</si>
  <si>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</si>
  <si>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</si>
  <si>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</si>
  <si>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</si>
  <si>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</si>
  <si>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</si>
  <si>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</si>
  <si>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</si>
  <si>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</si>
  <si>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</si>
  <si>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</si>
  <si>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</si>
  <si>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</si>
  <si>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</si>
  <si>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</si>
  <si>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</si>
  <si>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</si>
  <si>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</si>
  <si>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</si>
  <si>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</si>
  <si>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</si>
  <si>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</si>
  <si>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</si>
  <si>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</si>
  <si>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</si>
  <si>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</si>
  <si>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</si>
  <si>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</si>
  <si>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</si>
  <si>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</si>
  <si>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</si>
  <si>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</si>
  <si>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</si>
  <si>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</si>
  <si>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</si>
  <si>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</si>
  <si>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</si>
  <si>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</si>
  <si>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</si>
  <si>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</si>
  <si>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</si>
  <si>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</si>
  <si>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</si>
  <si>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</si>
  <si>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</si>
  <si>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</si>
  <si>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</si>
  <si>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</si>
  <si>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</si>
  <si>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</si>
  <si>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</si>
  <si>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</si>
  <si>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</si>
  <si>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</si>
  <si>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</si>
  <si>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</si>
  <si>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</si>
  <si>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</si>
  <si>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</si>
  <si>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</si>
  <si>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</si>
  <si>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</si>
  <si>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</si>
  <si>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</si>
  <si>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</si>
  <si>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</si>
  <si>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</si>
  <si>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</si>
  <si>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</si>
  <si>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</si>
  <si>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</si>
  <si>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</si>
  <si>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</si>
  <si>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</si>
  <si>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</si>
  <si>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</si>
  <si>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</si>
  <si>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</si>
  <si>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</si>
  <si>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</si>
  <si>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</si>
  <si>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</si>
  <si>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</si>
  <si>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</si>
  <si>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</si>
  <si>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</si>
  <si>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</si>
  <si>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</si>
  <si>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</si>
  <si>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</si>
  <si>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</si>
  <si>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</si>
  <si>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</si>
  <si>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</si>
  <si>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</si>
  <si>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</si>
  <si>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</si>
  <si>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</si>
  <si>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</si>
  <si>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</si>
  <si>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</si>
  <si>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</si>
  <si>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</si>
  <si>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</si>
  <si>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</si>
  <si>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</si>
  <si>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</si>
  <si>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</si>
  <si>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</si>
  <si>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</si>
  <si>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</si>
  <si>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</si>
  <si>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</si>
  <si>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</si>
  <si>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</si>
  <si>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</si>
  <si>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</si>
  <si>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</si>
  <si>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</si>
  <si>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</si>
  <si>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</si>
  <si>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</si>
  <si>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</si>
  <si>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</si>
  <si>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</si>
  <si>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</si>
  <si>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</si>
  <si>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</si>
  <si>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</si>
  <si>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</si>
  <si>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</si>
  <si>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</si>
  <si>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</si>
  <si>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</si>
  <si>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</si>
  <si>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</si>
  <si>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</si>
  <si>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</si>
  <si>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</si>
  <si>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</si>
  <si>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</si>
  <si>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</si>
  <si>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</si>
  <si>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</si>
  <si>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</si>
  <si>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</si>
  <si>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</si>
  <si>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</si>
  <si>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</si>
  <si>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</si>
  <si>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</si>
  <si>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</si>
  <si>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</si>
  <si>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</si>
  <si>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</si>
  <si>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</si>
  <si>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</si>
  <si>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</si>
  <si>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</si>
  <si>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</si>
  <si>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</si>
  <si>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</si>
  <si>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</si>
  <si>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</si>
  <si>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</si>
  <si>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</si>
  <si>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</si>
  <si>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</si>
  <si>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</si>
  <si>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</si>
  <si>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</si>
  <si>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</si>
  <si>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</si>
  <si>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</si>
  <si>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</si>
  <si>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</si>
  <si>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</si>
  <si>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</si>
  <si>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</si>
  <si>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</si>
  <si>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</si>
  <si>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</si>
  <si>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</si>
  <si>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</si>
  <si>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</si>
  <si>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</si>
  <si>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</si>
  <si>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</si>
  <si>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</si>
  <si>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</si>
  <si>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</si>
  <si>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</si>
  <si>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</si>
  <si>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</si>
  <si>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</si>
  <si>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</si>
  <si>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</si>
  <si>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</si>
  <si>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</si>
  <si>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</si>
  <si>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</si>
  <si>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</si>
  <si>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</si>
  <si>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</si>
  <si>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</si>
  <si>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</si>
  <si>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</si>
  <si>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</si>
  <si>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</si>
  <si>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</si>
  <si>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</si>
  <si>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</si>
  <si>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</si>
  <si>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</si>
  <si>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</si>
  <si>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</si>
  <si>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</si>
  <si>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</si>
  <si>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</si>
  <si>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</si>
  <si>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</si>
  <si>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</si>
  <si>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</si>
  <si>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</si>
  <si>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</si>
  <si>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</si>
  <si>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</si>
  <si>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</si>
  <si>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</si>
  <si>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</si>
  <si>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</si>
  <si>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</si>
  <si>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</si>
  <si>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</si>
  <si>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</si>
  <si>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</si>
  <si>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</si>
  <si>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</si>
  <si>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</si>
  <si>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</si>
  <si>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</si>
  <si>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</si>
  <si>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</si>
  <si>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</si>
  <si>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</si>
  <si>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</si>
  <si>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</si>
  <si>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</si>
  <si>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</si>
  <si>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</si>
  <si>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</si>
  <si>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</si>
  <si>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</si>
  <si>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</si>
  <si>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</si>
  <si>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</si>
  <si>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</si>
  <si>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</si>
  <si>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</si>
  <si>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</si>
  <si>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</si>
  <si>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</si>
  <si>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</si>
  <si>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</si>
  <si>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</si>
  <si>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</si>
  <si>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</si>
  <si>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</si>
  <si>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</si>
  <si>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</si>
  <si>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</si>
  <si>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</si>
  <si>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</si>
  <si>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</si>
  <si>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</si>
  <si>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</si>
  <si>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</si>
  <si>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</si>
  <si>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</si>
  <si>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</si>
  <si>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</si>
  <si>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</si>
  <si>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</si>
  <si>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</si>
  <si>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</si>
  <si>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</si>
  <si>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</si>
  <si>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</si>
  <si>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</si>
  <si>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</si>
  <si>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</si>
  <si>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</si>
  <si>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</si>
  <si>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</si>
  <si>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</si>
  <si>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</si>
  <si>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</si>
  <si>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</si>
  <si>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</si>
  <si>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</si>
  <si>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</si>
  <si>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</si>
  <si>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</si>
  <si>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</si>
  <si>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</si>
  <si>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</si>
  <si>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</si>
  <si>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</si>
  <si>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</si>
  <si>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</si>
  <si>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</si>
  <si>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</si>
  <si>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</si>
  <si>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</si>
  <si>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</si>
  <si>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</si>
  <si>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</si>
  <si>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</si>
  <si>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</si>
  <si>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</si>
  <si>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</si>
  <si>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</si>
  <si>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</si>
  <si>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</si>
  <si>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</si>
  <si>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</si>
  <si>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</si>
  <si>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</si>
  <si>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</si>
  <si>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</si>
  <si>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</si>
  <si>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</si>
  <si>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</si>
  <si>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</si>
  <si>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</si>
  <si>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</si>
  <si>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</si>
  <si>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</si>
  <si>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</si>
  <si>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</si>
  <si>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</si>
  <si>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</si>
  <si>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</si>
  <si>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</si>
  <si>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</si>
  <si>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</si>
  <si>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</si>
  <si>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</si>
  <si>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</si>
  <si>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</si>
  <si>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</si>
  <si>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</si>
  <si>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</si>
  <si>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</si>
  <si>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</si>
  <si>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</si>
  <si>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</si>
  <si>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</si>
  <si>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</si>
  <si>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</si>
  <si>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</si>
  <si>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</si>
  <si>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</si>
  <si>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</si>
  <si>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</si>
  <si>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</si>
  <si>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</si>
  <si>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</si>
  <si>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</si>
  <si>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</si>
  <si>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</si>
  <si>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</si>
  <si>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</si>
  <si>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</si>
  <si>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</si>
  <si>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</si>
  <si>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</si>
  <si>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</si>
  <si>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</si>
  <si>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</si>
  <si>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</si>
  <si>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</si>
  <si>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</si>
  <si>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</si>
  <si>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</si>
  <si>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</si>
  <si>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</si>
  <si>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</si>
  <si>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</si>
  <si>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</si>
  <si>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</si>
  <si>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</si>
  <si>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</si>
  <si>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</si>
  <si>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</si>
  <si>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</si>
  <si>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</si>
  <si>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</si>
  <si>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</si>
  <si>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</si>
  <si>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</si>
  <si>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</si>
  <si>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</si>
  <si>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</si>
  <si>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</si>
  <si>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</si>
  <si>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</si>
  <si>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</si>
  <si>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</si>
  <si>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</si>
  <si>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</si>
  <si>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</si>
  <si>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</si>
  <si>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</si>
  <si>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</si>
  <si>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</si>
  <si>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</si>
  <si>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</si>
  <si>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</si>
  <si>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</si>
  <si>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</si>
  <si>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</si>
  <si>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</si>
  <si>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</si>
  <si>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</si>
  <si>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</si>
  <si>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</si>
  <si>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</si>
  <si>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</si>
  <si>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</si>
  <si>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</si>
  <si>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</si>
  <si>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</si>
  <si>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</si>
  <si>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</si>
  <si>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</si>
  <si>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</si>
  <si>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</si>
  <si>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</si>
  <si>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</si>
  <si>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</si>
  <si>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</si>
  <si>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</si>
  <si>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</si>
  <si>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</si>
  <si>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</si>
  <si>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</si>
  <si>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</si>
  <si>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</si>
  <si>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</si>
  <si>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</si>
  <si>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</si>
  <si>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</si>
  <si>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</si>
  <si>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</si>
  <si>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</si>
  <si>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</si>
  <si>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</si>
  <si>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</si>
  <si>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</si>
  <si>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</si>
  <si>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</si>
  <si>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</si>
  <si>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</si>
  <si>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</si>
  <si>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</si>
  <si>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</si>
  <si>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</si>
  <si>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</si>
  <si>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</si>
  <si>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</si>
  <si>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</si>
  <si>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</si>
  <si>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</si>
  <si>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</si>
  <si>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</si>
  <si>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</si>
  <si>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</si>
  <si>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</si>
  <si>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</si>
  <si>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</si>
  <si>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</si>
  <si>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</si>
  <si>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</si>
  <si>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</si>
  <si>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</si>
  <si>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</si>
  <si>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</si>
  <si>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</si>
  <si>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</si>
  <si>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</si>
  <si>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</si>
  <si>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</si>
  <si>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</si>
  <si>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</si>
  <si>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</si>
  <si>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</si>
  <si>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</si>
  <si>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</si>
  <si>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</si>
  <si>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</si>
  <si>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</si>
  <si>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</si>
  <si>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</si>
  <si>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</si>
  <si>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</si>
  <si>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</si>
  <si>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</si>
  <si>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</si>
  <si>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</si>
  <si>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</si>
  <si>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</si>
  <si>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</si>
  <si>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</si>
  <si>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</si>
  <si>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</si>
  <si>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</si>
  <si>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</si>
  <si>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</si>
  <si>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</si>
  <si>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</si>
  <si>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</si>
  <si>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</si>
  <si>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</si>
  <si>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</si>
  <si>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</si>
  <si>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</si>
  <si>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</si>
  <si>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</si>
  <si>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</si>
  <si>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</si>
  <si>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</si>
  <si>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</si>
  <si>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</si>
  <si>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</si>
  <si>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</si>
  <si>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</si>
  <si>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</si>
  <si>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</si>
  <si>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</si>
  <si>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</si>
  <si>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</si>
  <si>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</si>
  <si>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</si>
  <si>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</si>
  <si>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</si>
  <si>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</si>
  <si>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</si>
  <si>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</si>
  <si>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</si>
  <si>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</si>
  <si>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</si>
  <si>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</si>
  <si>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</si>
  <si>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</si>
  <si>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</si>
  <si>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</si>
  <si>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</si>
  <si>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</si>
  <si>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</si>
  <si>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</si>
  <si>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</si>
  <si>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</si>
  <si>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</si>
  <si>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</si>
  <si>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</si>
  <si>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</si>
  <si>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</si>
  <si>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</si>
  <si>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</si>
  <si>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</si>
  <si>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</si>
  <si>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</si>
  <si>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</si>
  <si>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</si>
  <si>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</si>
  <si>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</si>
  <si>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</si>
  <si>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</si>
  <si>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</si>
  <si>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</si>
  <si>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</si>
  <si>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</si>
  <si>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</si>
  <si>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</si>
  <si>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</si>
  <si>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</si>
  <si>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</si>
  <si>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</si>
  <si>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</si>
  <si>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</si>
  <si>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</si>
  <si>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</si>
  <si>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</si>
  <si>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</si>
  <si>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</si>
  <si>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</si>
  <si>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</si>
  <si>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</si>
  <si>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</si>
  <si>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</si>
  <si>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</si>
  <si>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</si>
  <si>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</si>
  <si>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</si>
  <si>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</si>
  <si>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</si>
  <si>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</si>
  <si>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</si>
  <si>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</si>
  <si>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</si>
  <si>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</si>
  <si>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</si>
  <si>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</si>
  <si>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</si>
  <si>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</si>
  <si>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</si>
  <si>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</si>
  <si>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</si>
  <si>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</si>
  <si>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</si>
  <si>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</si>
  <si>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</si>
  <si>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</si>
  <si>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</si>
  <si>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</si>
  <si>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</si>
  <si>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</si>
  <si>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</si>
  <si>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</si>
  <si>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</si>
  <si>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</si>
  <si>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</si>
  <si>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</si>
  <si>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</si>
  <si>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</si>
  <si>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</si>
  <si>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</si>
  <si>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</si>
  <si>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</si>
  <si>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</si>
  <si>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</si>
  <si>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</si>
  <si>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</si>
  <si>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</si>
  <si>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</si>
  <si>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</si>
  <si>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</si>
  <si>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</si>
  <si>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</si>
  <si>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</si>
  <si>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</si>
  <si>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</si>
  <si>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</si>
  <si>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</si>
  <si>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</si>
  <si>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</si>
  <si>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</si>
  <si>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</si>
  <si>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</si>
  <si>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</si>
  <si>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</si>
  <si>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</si>
  <si>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</si>
  <si>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</si>
  <si>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</si>
  <si>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</si>
  <si>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</si>
  <si>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</si>
  <si>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</si>
  <si>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</si>
  <si>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</si>
  <si>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</si>
  <si>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</si>
  <si>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</si>
  <si>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</si>
  <si>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</si>
  <si>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</si>
  <si>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</si>
  <si>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</si>
  <si>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</si>
  <si>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</si>
  <si>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</si>
  <si>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</si>
  <si>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</si>
  <si>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</si>
  <si>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</si>
  <si>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</si>
  <si>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</si>
  <si>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</si>
  <si>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</si>
  <si>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</si>
  <si>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</si>
  <si>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</si>
  <si>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</si>
  <si>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</si>
  <si>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</si>
  <si>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</si>
  <si>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</si>
  <si>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</si>
  <si>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</si>
  <si>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</si>
  <si>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</si>
  <si>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</si>
  <si>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</si>
  <si>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</si>
  <si>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</si>
  <si>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</si>
  <si>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</si>
  <si>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</si>
  <si>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</si>
  <si>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</si>
  <si>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</si>
  <si>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</si>
  <si>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</si>
  <si>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</si>
  <si>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</si>
  <si>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</si>
  <si>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</si>
  <si>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</si>
  <si>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</si>
  <si>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</si>
  <si>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</si>
  <si>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</si>
  <si>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</si>
  <si>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</si>
  <si>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</si>
  <si>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</si>
  <si>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</si>
  <si>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</si>
  <si>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</si>
  <si>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</si>
  <si>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</si>
  <si>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</si>
  <si>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</si>
  <si>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</si>
  <si>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</si>
  <si>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</si>
  <si>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</si>
  <si>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</si>
  <si>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</si>
  <si>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</si>
  <si>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</si>
  <si>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</si>
  <si>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</si>
  <si>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</si>
  <si>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</si>
  <si>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</si>
  <si>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</si>
  <si>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</si>
  <si>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</si>
  <si>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</si>
  <si>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</si>
  <si>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</si>
  <si>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</si>
  <si>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</si>
  <si>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</si>
  <si>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</si>
  <si>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</si>
  <si>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</si>
  <si>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</si>
  <si>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</si>
  <si>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</si>
  <si>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</si>
  <si>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</si>
  <si>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</si>
  <si>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</si>
  <si>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</si>
  <si>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</si>
  <si>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</si>
  <si>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</si>
  <si>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</si>
  <si>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</si>
  <si>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</si>
  <si>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</si>
  <si>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</si>
  <si>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</si>
  <si>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</si>
  <si>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</si>
  <si>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</si>
  <si>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</si>
  <si>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</si>
  <si>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</si>
  <si>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</si>
  <si>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</si>
  <si>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</si>
  <si>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</si>
  <si>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</si>
  <si>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</si>
  <si>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</si>
  <si>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</si>
  <si>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</si>
  <si>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</si>
  <si>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</si>
  <si>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</si>
  <si>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</si>
  <si>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</si>
  <si>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</si>
  <si>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</si>
  <si>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</si>
  <si>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</si>
  <si>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</si>
  <si>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</si>
  <si>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</si>
  <si>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</si>
  <si>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</si>
  <si>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</si>
  <si>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</si>
  <si>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</si>
  <si>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</si>
  <si>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</si>
  <si>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</si>
  <si>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</si>
  <si>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</si>
  <si>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</si>
  <si>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</si>
  <si>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</si>
  <si>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</si>
  <si>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</si>
  <si>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</si>
  <si>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</si>
  <si>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</si>
  <si>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</si>
  <si>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</si>
  <si>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</si>
  <si>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</si>
  <si>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</si>
  <si>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</si>
  <si>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</si>
  <si>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</si>
  <si>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</si>
  <si>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</si>
  <si>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</si>
  <si>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</si>
  <si>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</si>
  <si>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</si>
  <si>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</si>
  <si>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</si>
  <si>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</si>
  <si>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</si>
  <si>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</si>
  <si>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</si>
  <si>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</si>
  <si>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</si>
  <si>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</si>
  <si>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</si>
  <si>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</si>
  <si>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</si>
  <si>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</si>
  <si>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</si>
  <si>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</si>
  <si>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</si>
  <si>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</si>
  <si>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</si>
  <si>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</si>
  <si>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</si>
  <si>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</si>
  <si>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</si>
  <si>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</si>
  <si>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</si>
  <si>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</si>
  <si>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</si>
  <si>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</si>
  <si>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</si>
  <si>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</si>
  <si>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</si>
  <si>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</si>
  <si>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</si>
  <si>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</si>
  <si>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</si>
  <si>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</si>
  <si>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</si>
  <si>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</si>
  <si>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</si>
  <si>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</si>
  <si>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</si>
  <si>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</si>
  <si>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</si>
  <si>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</si>
  <si>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</si>
  <si>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</si>
  <si>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</si>
  <si>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</si>
  <si>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</si>
  <si>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</si>
  <si>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</si>
  <si>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</si>
  <si>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</si>
  <si>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</si>
  <si>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</si>
  <si>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</si>
  <si>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</si>
  <si>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</si>
  <si>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</si>
  <si>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</si>
  <si>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</si>
  <si>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</si>
  <si>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</si>
  <si>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</si>
  <si>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</si>
  <si>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</si>
  <si>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</si>
  <si>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</si>
  <si>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</si>
  <si>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</si>
  <si>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</si>
  <si>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</si>
  <si>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</si>
  <si>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</si>
  <si>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</si>
  <si>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</si>
  <si>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</si>
  <si>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</si>
  <si>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</si>
  <si>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</si>
  <si>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</si>
  <si>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</si>
  <si>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</si>
  <si>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</si>
  <si>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</si>
  <si>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</si>
  <si>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</si>
  <si>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</si>
  <si>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</si>
  <si>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</si>
  <si>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</si>
  <si>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</si>
  <si>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</si>
  <si>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</si>
  <si>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</si>
  <si>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</si>
  <si>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</si>
  <si>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</si>
  <si>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</si>
  <si>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</si>
  <si>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</si>
  <si>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</si>
  <si>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</si>
  <si>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</si>
  <si>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</si>
  <si>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</si>
  <si>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</si>
  <si>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</si>
  <si>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</si>
  <si>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</si>
  <si>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</si>
  <si>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</si>
  <si>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</si>
  <si>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</si>
  <si>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</si>
  <si>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</si>
  <si>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</si>
  <si>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</si>
  <si>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</si>
  <si>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</si>
  <si>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</si>
  <si>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</si>
  <si>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</si>
  <si>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</si>
  <si>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</si>
  <si>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</si>
  <si>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</si>
  <si>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</si>
  <si>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</si>
  <si>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</si>
  <si>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</si>
  <si>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</si>
  <si>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</si>
  <si>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</si>
  <si>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</si>
  <si>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</si>
  <si>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</si>
  <si>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</si>
  <si>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</si>
  <si>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</si>
  <si>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</si>
  <si>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</si>
  <si>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</si>
  <si>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</si>
  <si>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</si>
  <si>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</si>
  <si>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</si>
  <si>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</si>
  <si>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</si>
  <si>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</si>
  <si>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</si>
  <si>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</si>
  <si>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</si>
  <si>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</si>
  <si>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</si>
  <si>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</si>
  <si>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</si>
  <si>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</si>
  <si>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</si>
  <si>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</si>
  <si>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</si>
  <si>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</si>
  <si>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</si>
  <si>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</si>
  <si>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</si>
  <si>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</si>
  <si>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</si>
  <si>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</si>
  <si>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</si>
  <si>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</si>
  <si>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</si>
  <si>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</si>
  <si>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</si>
  <si>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</si>
  <si>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</si>
  <si>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</si>
  <si>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</si>
  <si>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</si>
  <si>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</si>
  <si>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</si>
  <si>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</si>
  <si>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</si>
  <si>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</si>
  <si>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</si>
  <si>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</si>
  <si>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</si>
  <si>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</si>
  <si>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</si>
  <si>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</si>
  <si>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</si>
  <si>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</si>
  <si>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</si>
  <si>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</si>
  <si>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</si>
  <si>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</si>
  <si>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</si>
  <si>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</si>
  <si>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</si>
  <si>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</si>
  <si>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</si>
  <si>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</si>
  <si>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</si>
  <si>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</si>
  <si>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</si>
  <si>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</si>
  <si>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</si>
  <si>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</si>
  <si>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</si>
  <si>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</si>
  <si>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</si>
  <si>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</si>
  <si>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</si>
  <si>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</si>
  <si>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</si>
  <si>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</si>
  <si>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</si>
  <si>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</si>
  <si>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</si>
  <si>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</si>
  <si>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</si>
  <si>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</si>
  <si>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</si>
  <si>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</si>
  <si>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</si>
  <si>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</si>
  <si>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</si>
  <si>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</si>
  <si>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</si>
  <si>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</si>
  <si>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</si>
  <si>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</si>
  <si>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</si>
  <si>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</si>
  <si>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</si>
  <si>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</si>
  <si>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</si>
  <si>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</si>
  <si>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</si>
  <si>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</si>
  <si>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</si>
  <si>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</si>
  <si>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</si>
  <si>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</si>
  <si>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</si>
  <si>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</si>
  <si>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</si>
  <si>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</si>
  <si>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</si>
  <si>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</si>
  <si>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</si>
  <si>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</si>
  <si>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</si>
  <si>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</si>
  <si>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</si>
  <si>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</si>
  <si>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</si>
  <si>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</si>
  <si>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</si>
  <si>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</si>
  <si>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</si>
  <si>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</si>
  <si>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</si>
  <si>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</si>
  <si>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</si>
  <si>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</si>
  <si>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</si>
  <si>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</si>
  <si>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</si>
  <si>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</si>
  <si>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</si>
  <si>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</si>
  <si>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</si>
  <si>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</si>
  <si>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</si>
  <si>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</si>
  <si>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</si>
  <si>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</si>
  <si>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</si>
  <si>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</si>
  <si>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</si>
  <si>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</si>
  <si>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</si>
  <si>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</si>
  <si>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</si>
  <si>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</si>
  <si>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</si>
  <si>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</si>
  <si>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</si>
  <si>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</si>
  <si>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</si>
  <si>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</si>
  <si>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</si>
  <si>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</si>
  <si>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</si>
  <si>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</si>
  <si>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</si>
  <si>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</si>
  <si>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</si>
  <si>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</si>
  <si>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</si>
  <si>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</si>
  <si>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</si>
  <si>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</si>
  <si>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</si>
  <si>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</si>
  <si>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</si>
  <si>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</si>
  <si>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</si>
  <si>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</si>
  <si>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</si>
  <si>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</si>
  <si>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</si>
  <si>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</si>
  <si>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</si>
  <si>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</si>
  <si>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</si>
  <si>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</si>
  <si>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</si>
  <si>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</si>
  <si>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</si>
  <si>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</si>
  <si>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</si>
  <si>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</si>
  <si>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</si>
  <si>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</si>
  <si>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</si>
  <si>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</si>
  <si>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</si>
  <si>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</si>
  <si>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</si>
  <si>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</si>
  <si>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</si>
  <si>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</si>
  <si>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</si>
  <si>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</si>
  <si>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</si>
  <si>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</si>
  <si>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</si>
  <si>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</si>
  <si>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</si>
  <si>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</si>
  <si>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</si>
  <si>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</si>
  <si>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</si>
  <si>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</si>
  <si>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</si>
  <si>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</si>
  <si>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</si>
  <si>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</si>
  <si>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</si>
  <si>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</si>
  <si>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</si>
  <si>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</si>
  <si>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</si>
  <si>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</si>
  <si>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</si>
  <si>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</si>
  <si>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</si>
  <si>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</si>
  <si>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</si>
  <si>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</si>
  <si>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</si>
  <si>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</si>
  <si>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</si>
  <si>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</si>
  <si>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</si>
  <si>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</si>
  <si>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</si>
  <si>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</si>
  <si>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</si>
  <si>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</si>
  <si>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</si>
  <si>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</si>
  <si>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</si>
  <si>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</si>
  <si>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</si>
  <si>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</si>
  <si>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</si>
  <si>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</si>
  <si>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</si>
  <si>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</si>
  <si>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</si>
  <si>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</si>
  <si>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</si>
  <si>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</si>
  <si>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</si>
  <si>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</si>
  <si>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</si>
  <si>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</si>
  <si>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</si>
  <si>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</si>
  <si>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</si>
  <si>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</si>
  <si>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</si>
  <si>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</si>
  <si>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</si>
  <si>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</si>
  <si>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</si>
  <si>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</si>
  <si>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</si>
  <si>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</si>
  <si>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</si>
  <si>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</si>
  <si>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</si>
  <si>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</si>
  <si>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</si>
  <si>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</si>
  <si>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</si>
  <si>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</si>
  <si>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</si>
  <si>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</si>
  <si>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</si>
  <si>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</si>
  <si>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</si>
  <si>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</si>
  <si>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</si>
  <si>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</si>
  <si>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</si>
  <si>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</si>
  <si>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</si>
  <si>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</si>
  <si>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</si>
  <si>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</si>
  <si>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</si>
  <si>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</si>
  <si>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</si>
  <si>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</si>
  <si>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</si>
  <si>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</si>
  <si>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</si>
  <si>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</si>
  <si>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</si>
  <si>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</si>
  <si>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</si>
  <si>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</si>
  <si>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</si>
  <si>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</si>
  <si>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</si>
  <si>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</si>
  <si>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</si>
  <si>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</si>
  <si>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</si>
  <si>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</si>
  <si>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</si>
  <si>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</si>
  <si>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</si>
  <si>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</si>
  <si>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</si>
  <si>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</si>
  <si>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</si>
  <si>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</si>
  <si>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</si>
  <si>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</si>
  <si>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</si>
  <si>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</si>
  <si>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</si>
  <si>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</si>
  <si>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</si>
  <si>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</si>
  <si>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</si>
  <si>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</si>
  <si>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</si>
  <si>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</si>
  <si>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</si>
  <si>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</si>
  <si>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</si>
  <si>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</si>
  <si>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</si>
  <si>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</si>
  <si>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</si>
  <si>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</si>
  <si>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</si>
  <si>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</si>
  <si>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</si>
  <si>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</si>
  <si>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</si>
  <si>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</si>
  <si>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</si>
  <si>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</si>
  <si>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</si>
  <si>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</si>
  <si>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</si>
  <si>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</si>
  <si>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</si>
  <si>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</si>
  <si>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</si>
  <si>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</si>
  <si>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</si>
  <si>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</si>
  <si>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</si>
  <si>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</si>
  <si>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</si>
  <si>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</si>
  <si>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</si>
  <si>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</si>
  <si>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</si>
  <si>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</si>
  <si>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</si>
  <si>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</si>
  <si>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</si>
  <si>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</si>
  <si>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</si>
  <si>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</si>
  <si>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</si>
  <si>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</si>
  <si>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</si>
  <si>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</si>
  <si>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</si>
  <si>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</si>
  <si>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</si>
  <si>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</si>
  <si>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</si>
  <si>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</si>
  <si>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</si>
  <si>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</si>
  <si>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</si>
  <si>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</si>
  <si>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</si>
  <si>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</si>
  <si>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</si>
  <si>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</si>
  <si>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</si>
  <si>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</si>
  <si>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</si>
  <si>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</si>
  <si>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</si>
  <si>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</si>
  <si>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</si>
  <si>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</si>
  <si>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</si>
  <si>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</si>
  <si>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</si>
  <si>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</si>
  <si>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</si>
  <si>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</si>
  <si>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</si>
  <si>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</si>
  <si>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</si>
  <si>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</si>
  <si>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</si>
  <si>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</si>
  <si>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</si>
  <si>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</si>
  <si>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</si>
  <si>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</si>
  <si>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</si>
  <si>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</si>
  <si>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</si>
  <si>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</si>
  <si>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</si>
  <si>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</si>
  <si>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</si>
  <si>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</si>
  <si>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</si>
  <si>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</si>
  <si>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</si>
  <si>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</si>
  <si>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</si>
  <si>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</si>
  <si>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</si>
  <si>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</si>
  <si>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</si>
  <si>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</si>
  <si>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</si>
  <si>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</si>
  <si>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</si>
  <si>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</si>
  <si>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</si>
  <si>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</si>
  <si>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</si>
  <si>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</si>
  <si>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</si>
  <si>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</si>
  <si>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</si>
  <si>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</si>
  <si>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</si>
  <si>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</si>
  <si>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</si>
  <si>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</si>
  <si>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</si>
  <si>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</si>
  <si>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</si>
  <si>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</si>
  <si>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</si>
  <si>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</si>
  <si>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</si>
  <si>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</si>
  <si>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</si>
  <si>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</si>
  <si>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</si>
  <si>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</si>
  <si>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</si>
  <si>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</si>
  <si>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</si>
  <si>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</si>
  <si>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</si>
  <si>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</si>
  <si>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</si>
  <si>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</si>
  <si>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</si>
  <si>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</si>
  <si>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</si>
  <si>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</si>
  <si>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</si>
  <si>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</si>
  <si>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</si>
  <si>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</si>
  <si>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</si>
  <si>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</si>
  <si>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</si>
  <si>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</si>
  <si>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</si>
  <si>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</si>
  <si>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</si>
  <si>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</si>
  <si>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</si>
  <si>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</si>
  <si>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</si>
  <si>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</si>
  <si>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</si>
  <si>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</si>
  <si>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</si>
  <si>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</si>
  <si>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</si>
  <si>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</si>
  <si>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</si>
  <si>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</si>
  <si>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</si>
  <si>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</si>
  <si>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</si>
  <si>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</si>
  <si>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</si>
  <si>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</si>
  <si>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</si>
  <si>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</si>
  <si>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</si>
  <si>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</si>
  <si>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</si>
  <si>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</si>
  <si>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</si>
  <si>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</si>
  <si>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</si>
  <si>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</si>
  <si>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</si>
  <si>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</si>
  <si>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</si>
  <si>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</si>
  <si>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</si>
  <si>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</si>
  <si>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</si>
  <si>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</si>
  <si>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</si>
  <si>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</si>
  <si>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</si>
  <si>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</si>
  <si>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</si>
  <si>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</si>
  <si>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</si>
  <si>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</si>
  <si>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</si>
  <si>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</si>
  <si>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</si>
  <si>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</si>
  <si>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</si>
  <si>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</si>
  <si>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</si>
  <si>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</si>
  <si>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</si>
  <si>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</si>
  <si>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</si>
  <si>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</si>
  <si>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</si>
  <si>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</si>
  <si>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</si>
  <si>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</si>
  <si>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</si>
  <si>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</si>
  <si>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</si>
  <si>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</si>
  <si>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</si>
  <si>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</si>
  <si>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</si>
  <si>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</si>
  <si>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</si>
  <si>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</si>
  <si>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</si>
  <si>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</si>
  <si>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</si>
  <si>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</si>
  <si>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</si>
  <si>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</si>
  <si>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</si>
  <si>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</si>
  <si>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</si>
  <si>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</si>
  <si>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</si>
  <si>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</si>
  <si>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</si>
  <si>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</si>
  <si>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</si>
  <si>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</si>
  <si>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</si>
  <si>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</si>
  <si>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</si>
  <si>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</si>
  <si>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</si>
  <si>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</si>
  <si>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</si>
  <si>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</si>
  <si>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</si>
  <si>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</si>
  <si>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</si>
  <si>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</si>
  <si>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</si>
  <si>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</si>
  <si>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</si>
  <si>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</si>
  <si>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</si>
  <si>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</si>
  <si>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</si>
  <si>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</si>
  <si>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</si>
  <si>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</si>
  <si>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</si>
  <si>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</si>
  <si>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</si>
  <si>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</si>
  <si>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</si>
  <si>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</si>
  <si>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</si>
  <si>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</si>
  <si>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</si>
  <si>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</si>
  <si>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</si>
  <si>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</si>
  <si>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</si>
  <si>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</si>
  <si>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</si>
  <si>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</si>
  <si>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</si>
  <si>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</si>
  <si>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</si>
  <si>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</si>
  <si>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</si>
  <si>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</si>
  <si>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</si>
  <si>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</si>
  <si>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</si>
  <si>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</si>
  <si>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</si>
  <si>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</si>
  <si>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</si>
  <si>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</si>
  <si>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</si>
  <si>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</si>
  <si>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</si>
  <si>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</si>
  <si>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</si>
  <si>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</si>
  <si>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</si>
  <si>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</si>
  <si>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</si>
  <si>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</si>
  <si>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</si>
  <si>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</si>
  <si>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</si>
  <si>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</si>
  <si>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</si>
  <si>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</si>
  <si>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</si>
  <si>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</si>
  <si>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</si>
  <si>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</si>
  <si>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</si>
  <si>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</si>
  <si>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</si>
  <si>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</si>
  <si>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</si>
  <si>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</si>
  <si>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</si>
  <si>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</si>
  <si>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</si>
  <si>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</si>
  <si>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</si>
  <si>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</si>
  <si>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</si>
  <si>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</si>
  <si>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</si>
  <si>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</si>
  <si>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</si>
  <si>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</si>
  <si>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</si>
  <si>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</si>
  <si>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</si>
  <si>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</si>
  <si>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</si>
  <si>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</si>
  <si>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</si>
  <si>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</si>
  <si>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</si>
  <si>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</si>
  <si>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</si>
  <si>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</si>
  <si>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</si>
  <si>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</si>
  <si>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</si>
  <si>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</si>
  <si>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</si>
  <si>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</si>
  <si>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</si>
  <si>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</si>
  <si>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</si>
  <si>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</si>
  <si>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</si>
  <si>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</si>
  <si>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</si>
  <si>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</si>
  <si>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</si>
  <si>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</si>
  <si>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</si>
  <si>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</si>
  <si>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</si>
  <si>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</si>
  <si>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</si>
  <si>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</si>
  <si>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</si>
  <si>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</si>
  <si>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</si>
  <si>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</si>
  <si>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</si>
  <si>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</si>
  <si>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</si>
  <si>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</si>
  <si>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</si>
  <si>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</si>
  <si>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</si>
  <si>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</si>
  <si>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</si>
  <si>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</si>
  <si>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</si>
  <si>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</si>
  <si>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</si>
  <si>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</si>
  <si>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</si>
  <si>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</si>
  <si>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</si>
  <si>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</si>
  <si>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</si>
  <si>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</si>
  <si>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</si>
  <si>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</si>
  <si>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</si>
  <si>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</si>
  <si>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</si>
  <si>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</si>
  <si>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</si>
  <si>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</si>
  <si>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</si>
  <si>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</si>
  <si>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</si>
  <si>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</si>
  <si>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</si>
  <si>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</si>
  <si>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</si>
  <si>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</si>
  <si>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</si>
  <si>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</si>
  <si>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</si>
  <si>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</si>
  <si>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</si>
  <si>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</si>
  <si>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</si>
  <si>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</si>
  <si>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</si>
  <si>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</si>
  <si>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</si>
  <si>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</si>
  <si>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</si>
  <si>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</si>
  <si>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</si>
  <si>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</si>
  <si>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</si>
  <si>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</si>
  <si>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</si>
  <si>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</si>
  <si>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</si>
  <si>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</si>
  <si>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</si>
  <si>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</si>
  <si>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</si>
  <si>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</si>
  <si>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</si>
  <si>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</si>
  <si>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</si>
  <si>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</si>
  <si>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</si>
  <si>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</si>
  <si>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</si>
  <si>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</si>
  <si>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</si>
  <si>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</si>
  <si>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</si>
  <si>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</si>
  <si>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</si>
  <si>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</si>
  <si>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</si>
  <si>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</si>
  <si>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</si>
  <si>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</si>
  <si>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</si>
  <si>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</si>
  <si>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</si>
  <si>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</si>
  <si>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</si>
  <si>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</si>
  <si>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</si>
  <si>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</si>
  <si>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</si>
  <si>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</si>
  <si>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</si>
  <si>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</si>
  <si>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</si>
  <si>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</si>
  <si>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</si>
  <si>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</si>
  <si>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</si>
  <si>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</si>
  <si>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</si>
  <si>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</si>
  <si>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</si>
  <si>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</si>
  <si>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</si>
  <si>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</si>
  <si>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</si>
  <si>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</si>
  <si>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</si>
  <si>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</si>
  <si>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</si>
  <si>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</si>
  <si>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</si>
  <si>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</si>
  <si>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</si>
  <si>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</si>
  <si>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</si>
  <si>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</si>
  <si>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</si>
  <si>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</si>
  <si>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</si>
  <si>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</si>
  <si>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</si>
  <si>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</si>
  <si>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</si>
  <si>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</si>
  <si>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</si>
  <si>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</si>
  <si>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</si>
  <si>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</si>
  <si>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</si>
  <si>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</si>
  <si>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</si>
  <si>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</si>
  <si>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</si>
  <si>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</si>
  <si>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</si>
  <si>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</si>
  <si>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</si>
  <si>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</si>
  <si>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</si>
  <si>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</si>
  <si>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</si>
  <si>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</si>
  <si>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</si>
  <si>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</si>
  <si>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</si>
  <si>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</si>
  <si>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</si>
  <si>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</si>
  <si>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</si>
  <si>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</si>
  <si>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</si>
  <si>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</si>
  <si>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</si>
  <si>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</si>
  <si>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</si>
  <si>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</si>
  <si>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</si>
  <si>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</si>
  <si>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</si>
  <si>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</si>
  <si>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</si>
  <si>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</si>
  <si>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</si>
  <si>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</si>
  <si>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</si>
  <si>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</si>
  <si>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</si>
  <si>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</si>
  <si>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</si>
  <si>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</si>
  <si>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</si>
  <si>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</si>
  <si>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</si>
  <si>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</si>
  <si>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</si>
  <si>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</si>
  <si>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</si>
  <si>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</si>
  <si>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</si>
  <si>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</si>
  <si>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</si>
  <si>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</si>
  <si>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</si>
  <si>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</si>
  <si>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</si>
  <si>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</si>
  <si>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</si>
  <si>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</si>
  <si>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</si>
  <si>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</si>
  <si>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</si>
  <si>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</si>
  <si>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</si>
  <si>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</si>
  <si>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</si>
  <si>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</si>
  <si>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</si>
  <si>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</si>
  <si>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</si>
  <si>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</si>
  <si>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</si>
  <si>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</si>
  <si>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</si>
  <si>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</si>
  <si>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</si>
  <si>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</si>
  <si>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</si>
  <si>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</si>
  <si>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</si>
  <si>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</si>
  <si>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</si>
  <si>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</si>
  <si>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</si>
  <si>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</si>
  <si>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</si>
  <si>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</si>
  <si>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</si>
  <si>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</si>
  <si>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</si>
  <si>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</si>
  <si>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</si>
  <si>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</si>
  <si>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</si>
  <si>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</si>
  <si>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</si>
  <si>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</si>
  <si>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</si>
  <si>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</si>
  <si>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</si>
  <si>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</si>
  <si>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</si>
  <si>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</si>
  <si>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</si>
  <si>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</si>
  <si>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</si>
  <si>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</si>
  <si>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</si>
  <si>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</si>
  <si>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</si>
  <si>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</si>
  <si>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</si>
  <si>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</si>
  <si>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</si>
  <si>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</si>
  <si>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</si>
  <si>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</si>
  <si>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</si>
  <si>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</si>
  <si>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</si>
  <si>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</si>
  <si>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</si>
  <si>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</si>
  <si>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</si>
  <si>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</si>
  <si>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</si>
  <si>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</si>
  <si>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</si>
  <si>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</si>
  <si>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</si>
  <si>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</si>
  <si>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</si>
  <si>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</si>
  <si>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</si>
  <si>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</si>
  <si>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</si>
  <si>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</si>
  <si>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</si>
  <si>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</si>
  <si>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</si>
  <si>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</si>
  <si>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</si>
  <si>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</si>
  <si>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</si>
  <si>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</si>
  <si>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</si>
  <si>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</si>
  <si>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</si>
  <si>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</si>
  <si>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</si>
  <si>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</si>
  <si>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</si>
  <si>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</si>
  <si>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</si>
  <si>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</si>
  <si>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</si>
  <si>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</si>
  <si>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</si>
  <si>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</si>
  <si>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</si>
  <si>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</si>
  <si>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</si>
  <si>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</si>
  <si>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</si>
  <si>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</si>
  <si>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</si>
  <si>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</si>
  <si>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</si>
  <si>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</si>
  <si>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</si>
  <si>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</si>
  <si>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</si>
  <si>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</si>
  <si>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</si>
  <si>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</si>
  <si>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</si>
  <si>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</si>
  <si>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</si>
  <si>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</si>
  <si>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</si>
  <si>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</si>
  <si>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</si>
  <si>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</si>
  <si>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</si>
  <si>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</si>
  <si>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</si>
  <si>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</si>
  <si>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</si>
  <si>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</si>
  <si>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</si>
  <si>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</si>
  <si>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</si>
  <si>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</si>
  <si>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</si>
  <si>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</si>
  <si>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</si>
  <si>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</si>
  <si>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</si>
  <si>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</si>
  <si>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</si>
  <si>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</si>
  <si>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</si>
  <si>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</si>
  <si>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</si>
  <si>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</si>
  <si>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</si>
  <si>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</si>
  <si>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</si>
  <si>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</si>
  <si>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</si>
  <si>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</si>
  <si>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</si>
  <si>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</si>
  <si>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</si>
  <si>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</si>
  <si>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</si>
  <si>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</si>
  <si>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</si>
  <si>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</si>
  <si>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</si>
  <si>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</si>
  <si>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</si>
  <si>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</si>
  <si>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</si>
  <si>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</si>
  <si>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</si>
  <si>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</si>
  <si>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</si>
  <si>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</si>
  <si>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</si>
  <si>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</si>
  <si>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</si>
  <si>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</si>
  <si>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</si>
  <si>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</si>
  <si>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</si>
  <si>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</si>
  <si>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</si>
  <si>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</si>
  <si>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</si>
  <si>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</si>
  <si>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</si>
  <si>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</si>
  <si>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</si>
  <si>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</si>
  <si>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</si>
  <si>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</si>
  <si>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</si>
  <si>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</si>
  <si>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</si>
  <si>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</si>
  <si>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</si>
  <si>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</si>
  <si>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</si>
  <si>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</si>
  <si>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</si>
  <si>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</si>
  <si>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</si>
  <si>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</si>
  <si>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</si>
  <si>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</si>
  <si>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</si>
  <si>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</si>
  <si>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</si>
  <si>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</si>
  <si>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</si>
  <si>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</si>
  <si>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</si>
  <si>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</si>
  <si>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</si>
  <si>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</si>
  <si>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</si>
  <si>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</si>
  <si>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</si>
  <si>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</si>
  <si>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</si>
  <si>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</si>
  <si>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</si>
  <si>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</si>
  <si>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</si>
  <si>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</si>
  <si>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</si>
  <si>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</si>
  <si>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</si>
  <si>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</si>
  <si>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</si>
  <si>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</si>
  <si>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</si>
  <si>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</si>
  <si>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</si>
  <si>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</si>
  <si>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</si>
  <si>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</si>
  <si>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</si>
  <si>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</si>
  <si>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</si>
  <si>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</si>
  <si>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</si>
  <si>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</si>
  <si>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</si>
  <si>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</si>
  <si>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</si>
  <si>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</si>
  <si>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</si>
  <si>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</si>
  <si>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</si>
  <si>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</si>
  <si>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</si>
  <si>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</si>
  <si>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</si>
  <si>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</si>
  <si>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</si>
  <si>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</si>
  <si>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</si>
  <si>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</si>
  <si>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</si>
  <si>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</si>
  <si>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</si>
  <si>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</si>
  <si>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</si>
  <si>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</si>
  <si>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</si>
  <si>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</si>
  <si>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</si>
  <si>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</si>
  <si>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</si>
  <si>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</si>
  <si>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</si>
  <si>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</si>
  <si>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</si>
  <si>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</si>
  <si>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</si>
  <si>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</si>
  <si>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</si>
  <si>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</si>
  <si>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</si>
  <si>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</si>
  <si>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</si>
  <si>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</si>
  <si>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</si>
  <si>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</si>
  <si>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</si>
  <si>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</si>
  <si>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</si>
  <si>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</si>
  <si>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</si>
  <si>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</si>
  <si>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</si>
  <si>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</si>
  <si>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</si>
  <si>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</si>
  <si>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</si>
  <si>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</si>
  <si>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</si>
  <si>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</si>
  <si>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</si>
  <si>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</si>
  <si>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</si>
  <si>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</si>
  <si>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</si>
  <si>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</si>
  <si>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</si>
  <si>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</si>
  <si>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</si>
  <si>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</si>
  <si>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</si>
  <si>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</si>
  <si>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</si>
  <si>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</si>
  <si>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</si>
  <si>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</si>
  <si>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</si>
  <si>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</si>
  <si>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</si>
  <si>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</si>
  <si>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</si>
  <si>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</si>
  <si>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</si>
  <si>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</si>
  <si>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</si>
  <si>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</si>
  <si>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</si>
  <si>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</si>
  <si>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</si>
  <si>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</si>
  <si>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</si>
  <si>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</si>
  <si>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</si>
  <si>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</si>
  <si>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</si>
  <si>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</si>
  <si>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</si>
  <si>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</si>
  <si>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</si>
  <si>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</si>
  <si>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</si>
  <si>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</si>
  <si>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</si>
  <si>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</si>
  <si>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</si>
  <si>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</si>
  <si>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</si>
  <si>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</si>
  <si>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</si>
  <si>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</si>
  <si>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</si>
  <si>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</si>
  <si>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</si>
  <si>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</si>
  <si>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</si>
  <si>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</si>
  <si>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</si>
  <si>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</si>
  <si>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</si>
  <si>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</si>
  <si>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</si>
  <si>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</si>
  <si>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</si>
  <si>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</si>
  <si>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</si>
  <si>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</si>
  <si>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</si>
  <si>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</si>
  <si>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</si>
  <si>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</si>
  <si>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</si>
  <si>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</si>
  <si>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</si>
  <si>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</si>
  <si>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</si>
  <si>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</si>
  <si>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</si>
  <si>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</si>
  <si>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</si>
  <si>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</si>
  <si>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</si>
  <si>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</si>
  <si>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</si>
  <si>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</si>
  <si>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</si>
  <si>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</si>
  <si>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</si>
  <si>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</si>
  <si>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</si>
  <si>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</si>
  <si>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</si>
  <si>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</si>
  <si>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</si>
  <si>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</si>
  <si>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</si>
  <si>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</si>
  <si>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</si>
  <si>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</si>
  <si>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</si>
  <si>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</si>
  <si>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</si>
  <si>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</si>
  <si>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</si>
  <si>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</si>
  <si>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</si>
  <si>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</si>
  <si>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</si>
  <si>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</si>
  <si>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</si>
  <si>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</si>
  <si>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</si>
  <si>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</si>
  <si>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</si>
  <si>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</si>
  <si>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</si>
  <si>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</si>
  <si>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</si>
  <si>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</si>
  <si>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</si>
  <si>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</si>
  <si>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</si>
  <si>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</si>
  <si>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</si>
  <si>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</si>
  <si>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</si>
  <si>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</si>
  <si>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</si>
  <si>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</si>
  <si>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</si>
  <si>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</si>
  <si>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</si>
  <si>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</si>
  <si>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</si>
  <si>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</si>
  <si>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</si>
  <si>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</si>
  <si>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</si>
  <si>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</si>
  <si>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</si>
  <si>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</si>
  <si>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</si>
  <si>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</si>
  <si>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</si>
  <si>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</si>
  <si>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</si>
  <si>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</si>
  <si>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</si>
  <si>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</si>
  <si>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</si>
  <si>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</si>
  <si>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</si>
  <si>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</si>
  <si>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</si>
  <si>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</si>
  <si>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</si>
  <si>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</si>
  <si>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</si>
  <si>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</si>
  <si>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</si>
  <si>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</si>
  <si>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</si>
  <si>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</si>
  <si>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</si>
  <si>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</si>
  <si>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</si>
  <si>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</si>
  <si>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</si>
  <si>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</si>
  <si>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</si>
  <si>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</si>
  <si>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</si>
  <si>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</si>
  <si>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</si>
  <si>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</si>
  <si>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</si>
  <si>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</si>
  <si>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</si>
  <si>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</si>
  <si>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</si>
  <si>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</si>
  <si>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</si>
  <si>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</si>
  <si>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</si>
  <si>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</si>
  <si>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</si>
  <si>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</si>
  <si>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</si>
  <si>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</si>
  <si>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</si>
  <si>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</si>
  <si>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</si>
  <si>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</si>
  <si>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</si>
  <si>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</si>
  <si>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</si>
  <si>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</si>
  <si>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</si>
  <si>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</si>
  <si>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</si>
  <si>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</si>
  <si>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</si>
  <si>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</si>
  <si>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</si>
  <si>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</si>
  <si>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</si>
  <si>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</si>
  <si>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</si>
  <si>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</si>
  <si>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</si>
  <si>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</si>
  <si>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</si>
  <si>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</si>
  <si>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</si>
  <si>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</si>
  <si>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</si>
  <si>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</si>
  <si>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</si>
  <si>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</si>
  <si>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</si>
  <si>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</si>
  <si>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</si>
  <si>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</si>
  <si>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</si>
  <si>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</si>
  <si>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</si>
  <si>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</si>
  <si>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</si>
  <si>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</si>
  <si>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</si>
  <si>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</si>
  <si>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</si>
  <si>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</si>
  <si>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</si>
  <si>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</si>
  <si>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</si>
  <si>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</si>
  <si>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</si>
  <si>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</si>
  <si>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</si>
  <si>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</si>
  <si>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</si>
  <si>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</si>
  <si>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</si>
  <si>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</si>
  <si>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</si>
  <si>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</si>
  <si>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</si>
  <si>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</si>
  <si>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</si>
  <si>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</si>
  <si>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</si>
  <si>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</si>
  <si>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</si>
  <si>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</si>
  <si>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</si>
  <si>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</si>
  <si>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</si>
  <si>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</si>
  <si>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</si>
  <si>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</si>
  <si>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</si>
  <si>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</si>
  <si>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</si>
  <si>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</si>
  <si>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</si>
  <si>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</si>
  <si>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</si>
  <si>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</si>
  <si>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</si>
  <si>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</si>
  <si>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</si>
  <si>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</si>
  <si>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</si>
  <si>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</si>
  <si>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</si>
  <si>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</si>
  <si>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</si>
  <si>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</si>
  <si>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</si>
  <si>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</si>
  <si>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</si>
  <si>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</si>
  <si>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</si>
  <si>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</si>
  <si>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</si>
  <si>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</si>
  <si>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</si>
  <si>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</si>
  <si>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</si>
  <si>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</si>
  <si>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</si>
  <si>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</si>
  <si>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</si>
  <si>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</si>
  <si>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</si>
  <si>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</si>
  <si>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</si>
  <si>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</si>
  <si>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</si>
  <si>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</si>
  <si>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</si>
  <si>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</si>
  <si>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</si>
  <si>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</si>
  <si>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</si>
  <si>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</si>
  <si>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</si>
  <si>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</si>
  <si>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</si>
  <si>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</si>
  <si>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</si>
  <si>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</si>
  <si>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</si>
  <si>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</si>
  <si>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</si>
  <si>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</si>
  <si>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</si>
  <si>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</si>
  <si>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</si>
  <si>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</si>
  <si>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</si>
  <si>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</si>
  <si>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</si>
  <si>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</si>
  <si>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</si>
  <si>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</si>
  <si>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</si>
  <si>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</si>
  <si>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</si>
  <si>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</si>
  <si>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</si>
  <si>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</si>
  <si>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</si>
  <si>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</si>
  <si>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</si>
  <si>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</si>
  <si>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</si>
  <si>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</si>
  <si>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</si>
  <si>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</si>
  <si>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</si>
  <si>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</si>
  <si>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</si>
  <si>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</si>
  <si>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</si>
  <si>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</si>
  <si>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</si>
  <si>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</si>
  <si>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</si>
  <si>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</si>
  <si>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</si>
  <si>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</si>
  <si>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</si>
  <si>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</si>
  <si>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</si>
  <si>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</si>
  <si>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</si>
  <si>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</si>
  <si>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</si>
  <si>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</si>
  <si>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</si>
  <si>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</si>
  <si>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</si>
  <si>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</si>
  <si>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</si>
  <si>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</si>
  <si>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</si>
  <si>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</si>
  <si>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</si>
  <si>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</si>
  <si>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</si>
  <si>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</si>
  <si>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</si>
  <si>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</si>
  <si>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</si>
  <si>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</si>
  <si>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</si>
  <si>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</si>
  <si>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</si>
  <si>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</si>
  <si>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</si>
  <si>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</si>
  <si>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</si>
  <si>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</si>
  <si>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</si>
  <si>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</si>
  <si>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</si>
  <si>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</si>
  <si>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</si>
  <si>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</si>
  <si>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</si>
  <si>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</si>
  <si>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</si>
  <si>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</si>
  <si>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</si>
  <si>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</si>
  <si>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</si>
  <si>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</si>
  <si>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</si>
  <si>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</si>
  <si>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</si>
  <si>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</si>
  <si>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</si>
  <si>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</si>
  <si>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</si>
  <si>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</si>
  <si>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</si>
  <si>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</si>
  <si>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</si>
  <si>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</si>
  <si>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</si>
  <si>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</si>
  <si>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</si>
  <si>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</si>
  <si>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</si>
  <si>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</si>
  <si>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</si>
  <si>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</si>
  <si>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</si>
  <si>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</si>
  <si>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</si>
  <si>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</si>
  <si>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</si>
  <si>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</si>
  <si>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</si>
  <si>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</si>
  <si>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</si>
  <si>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</si>
  <si>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</si>
  <si>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</si>
  <si>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</si>
  <si>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</si>
  <si>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</si>
  <si>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</si>
  <si>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</si>
  <si>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</si>
  <si>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</si>
  <si>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</si>
  <si>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</si>
  <si>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</si>
  <si>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</si>
  <si>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</si>
  <si>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</si>
  <si>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</si>
  <si>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</si>
  <si>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</si>
  <si>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</si>
  <si>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</si>
  <si>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</si>
  <si>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</si>
  <si>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</si>
  <si>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</si>
  <si>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</si>
  <si>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</si>
  <si>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</si>
  <si>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</si>
  <si>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</si>
  <si>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</si>
  <si>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</si>
  <si>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</si>
  <si>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</si>
  <si>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</si>
  <si>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</si>
  <si>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</si>
  <si>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</si>
  <si>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</si>
  <si>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</si>
  <si>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</si>
  <si>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</si>
  <si>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</si>
  <si>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</si>
  <si>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</si>
  <si>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</si>
  <si>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</si>
  <si>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</si>
  <si>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</si>
  <si>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</si>
  <si>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</si>
  <si>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</si>
  <si>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</si>
  <si>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</si>
  <si>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</si>
  <si>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</si>
  <si>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</si>
  <si>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</si>
  <si>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</si>
  <si>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</si>
  <si>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</si>
  <si>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</si>
  <si>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</si>
  <si>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</si>
  <si>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</si>
  <si>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</si>
  <si>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</si>
  <si>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</si>
  <si>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</si>
  <si>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</si>
  <si>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</si>
  <si>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</si>
  <si>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</si>
  <si>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</si>
  <si>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</si>
  <si>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</si>
  <si>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</si>
  <si>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</si>
  <si>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</si>
  <si>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</si>
  <si>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</si>
  <si>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</si>
  <si>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</si>
  <si>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</si>
  <si>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</si>
  <si>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</si>
  <si>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</si>
  <si>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</si>
  <si>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</si>
  <si>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</si>
  <si>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</si>
  <si>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</si>
  <si>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</si>
  <si>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</si>
  <si>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</si>
  <si>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</si>
  <si>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</si>
  <si>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</si>
  <si>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</si>
  <si>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</si>
  <si>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</si>
  <si>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</si>
  <si>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</si>
  <si>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</si>
  <si>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</si>
  <si>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</si>
  <si>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</si>
  <si>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</si>
  <si>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</si>
  <si>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</si>
  <si>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</si>
  <si>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</si>
  <si>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</si>
  <si>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</si>
  <si>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</si>
  <si>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</si>
  <si>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</si>
  <si>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</si>
  <si>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</si>
  <si>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</si>
  <si>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</si>
  <si>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</si>
  <si>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</si>
  <si>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</si>
  <si>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</si>
  <si>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</si>
  <si>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</si>
  <si>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</si>
  <si>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</si>
  <si>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</si>
  <si>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</si>
  <si>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</si>
  <si>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</si>
  <si>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</si>
  <si>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</si>
  <si>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</si>
  <si>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</si>
  <si>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</si>
  <si>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</si>
  <si>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</si>
  <si>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</si>
  <si>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</si>
  <si>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</si>
  <si>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</si>
  <si>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</si>
  <si>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</si>
  <si>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</si>
  <si>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</si>
  <si>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</si>
  <si>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</si>
  <si>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</si>
  <si>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</si>
  <si>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</si>
  <si>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</si>
  <si>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</si>
  <si>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</si>
  <si>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</si>
  <si>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</si>
  <si>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</si>
  <si>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</si>
  <si>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</si>
  <si>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</si>
  <si>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</si>
  <si>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</si>
  <si>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</si>
  <si>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</si>
  <si>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</si>
  <si>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</si>
  <si>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</si>
  <si>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</si>
  <si>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</si>
  <si>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</si>
  <si>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</si>
  <si>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</si>
  <si>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</si>
  <si>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</si>
  <si>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</si>
  <si>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</si>
  <si>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</si>
  <si>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</si>
  <si>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</si>
  <si>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</si>
  <si>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</si>
  <si>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</si>
  <si>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</si>
  <si>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</si>
  <si>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</si>
  <si>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</si>
  <si>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</si>
  <si>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</si>
  <si>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</si>
  <si>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</si>
  <si>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</si>
  <si>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</si>
  <si>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</si>
  <si>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</si>
  <si>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</si>
  <si>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</si>
  <si>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</si>
  <si>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</si>
  <si>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</si>
  <si>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</si>
  <si>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</si>
  <si>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</si>
  <si>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</si>
  <si>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</si>
  <si>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</si>
  <si>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</si>
  <si>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</si>
  <si>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</si>
  <si>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</si>
  <si>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</si>
  <si>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</si>
  <si>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</si>
  <si>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</si>
  <si>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</si>
  <si>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</si>
  <si>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</si>
  <si>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</si>
  <si>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</si>
  <si>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</si>
  <si>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</si>
  <si>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</si>
  <si>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</si>
  <si>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</si>
  <si>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</si>
  <si>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</si>
  <si>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</si>
  <si>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</si>
  <si>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</si>
  <si>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</si>
  <si>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</si>
  <si>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</si>
  <si>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</si>
  <si>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</si>
  <si>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</si>
  <si>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</si>
  <si>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</si>
  <si>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</si>
  <si>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</si>
  <si>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</si>
  <si>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</si>
  <si>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</si>
  <si>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</si>
  <si>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</si>
  <si>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</si>
  <si>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</si>
  <si>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</si>
  <si>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</si>
  <si>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</si>
  <si>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</si>
  <si>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</si>
  <si>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</si>
  <si>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</si>
  <si>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</si>
  <si>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</si>
  <si>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</si>
  <si>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</si>
  <si>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</si>
  <si>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</si>
  <si>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</si>
  <si>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</si>
  <si>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</si>
  <si>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</si>
  <si>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</si>
  <si>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</si>
  <si>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</si>
  <si>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</si>
  <si>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</si>
  <si>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</si>
  <si>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</si>
  <si>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</si>
  <si>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</si>
  <si>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</si>
  <si>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</si>
  <si>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</si>
  <si>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</si>
  <si>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</si>
  <si>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</si>
  <si>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</si>
  <si>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</si>
  <si>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</si>
  <si>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</si>
  <si>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</si>
  <si>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</si>
  <si>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</si>
  <si>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</si>
  <si>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</si>
  <si>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</si>
  <si>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</si>
  <si>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</si>
  <si>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</si>
  <si>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</si>
  <si>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</si>
  <si>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</si>
  <si>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</si>
  <si>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</si>
  <si>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</si>
  <si>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</si>
  <si>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</si>
  <si>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</si>
  <si>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</si>
  <si>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</si>
  <si>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</si>
  <si>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</si>
  <si>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</si>
  <si>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</si>
  <si>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</si>
  <si>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</si>
  <si>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</si>
  <si>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</si>
  <si>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</si>
  <si>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</si>
  <si>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</si>
  <si>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</si>
  <si>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</si>
  <si>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</si>
  <si>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</si>
  <si>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</si>
  <si>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</si>
  <si>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</si>
  <si>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</si>
  <si>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</si>
  <si>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</si>
  <si>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</si>
  <si>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</si>
  <si>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</si>
  <si>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</si>
  <si>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</si>
  <si>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</si>
  <si>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</si>
  <si>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</si>
  <si>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</si>
  <si>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</si>
  <si>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</si>
  <si>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</si>
  <si>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</si>
  <si>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</si>
  <si>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</si>
  <si>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</si>
  <si>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</si>
  <si>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</si>
  <si>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</si>
  <si>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</si>
  <si>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</si>
  <si>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</si>
  <si>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</si>
  <si>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</si>
  <si>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</si>
  <si>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</si>
  <si>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</si>
  <si>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</si>
  <si>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</si>
  <si>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</si>
  <si>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</si>
  <si>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</si>
  <si>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</si>
  <si>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</si>
  <si>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</si>
  <si>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</si>
  <si>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</si>
  <si>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</si>
  <si>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</si>
  <si>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</si>
  <si>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</si>
  <si>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</si>
  <si>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</si>
  <si>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</si>
  <si>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</si>
  <si>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</si>
  <si>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</si>
  <si>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</si>
  <si>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</si>
  <si>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</si>
  <si>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</si>
  <si>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</si>
  <si>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</si>
  <si>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</si>
  <si>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</si>
  <si>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</si>
  <si>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</si>
  <si>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</si>
  <si>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</si>
  <si>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</si>
  <si>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</si>
  <si>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</si>
  <si>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</si>
  <si>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</si>
  <si>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</si>
  <si>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</si>
  <si>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</si>
  <si>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</si>
  <si>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</si>
  <si>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</si>
  <si>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</si>
  <si>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</si>
  <si>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</si>
  <si>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</si>
  <si>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</si>
  <si>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</si>
  <si>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</si>
  <si>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</si>
  <si>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</si>
  <si>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</si>
  <si>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</si>
  <si>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</si>
  <si>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</si>
  <si>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</si>
  <si>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</si>
  <si>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</si>
  <si>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</si>
  <si>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</si>
  <si>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</si>
  <si>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</si>
  <si>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</si>
  <si>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</si>
  <si>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</si>
  <si>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</si>
  <si>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</si>
  <si>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</si>
  <si>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</si>
  <si>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</si>
  <si>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</si>
  <si>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</si>
  <si>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</si>
  <si>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</si>
  <si>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</si>
  <si>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</si>
  <si>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</si>
  <si>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</si>
  <si>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</si>
  <si>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</si>
  <si>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</si>
  <si>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</si>
  <si>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</si>
  <si>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</si>
  <si>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</si>
  <si>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</si>
  <si>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</si>
  <si>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</si>
  <si>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</si>
  <si>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</si>
  <si>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</si>
  <si>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</si>
  <si>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</si>
  <si>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</si>
  <si>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</si>
  <si>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</si>
  <si>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</si>
  <si>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</si>
  <si>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</si>
  <si>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</si>
  <si>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</si>
  <si>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</si>
  <si>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</si>
  <si>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</si>
  <si>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</si>
  <si>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</si>
  <si>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</si>
  <si>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</si>
  <si>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</si>
  <si>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</si>
  <si>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</si>
  <si>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</si>
  <si>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</si>
  <si>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</si>
  <si>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</si>
  <si>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</si>
  <si>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</si>
  <si>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</si>
  <si>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</si>
  <si>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</si>
  <si>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</si>
  <si>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</si>
  <si>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</si>
  <si>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</si>
  <si>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</si>
  <si>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</si>
  <si>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</si>
  <si>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</si>
  <si>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</si>
  <si>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</si>
  <si>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</si>
  <si>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</si>
  <si>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</si>
  <si>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</si>
  <si>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</si>
  <si>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</si>
  <si>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</si>
  <si>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</si>
  <si>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</si>
  <si>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</si>
  <si>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</si>
  <si>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</si>
  <si>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</si>
  <si>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</si>
  <si>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</si>
  <si>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</si>
  <si>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</si>
  <si>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</si>
  <si>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</si>
  <si>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</si>
  <si>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</si>
  <si>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</si>
  <si>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</si>
  <si>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</si>
  <si>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</si>
  <si>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</si>
  <si>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</si>
  <si>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</si>
  <si>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</si>
  <si>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</si>
  <si>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</si>
  <si>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</si>
  <si>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</si>
  <si>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</si>
  <si>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</si>
  <si>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</si>
  <si>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</si>
  <si>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</si>
  <si>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</si>
  <si>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</si>
  <si>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</si>
  <si>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</si>
  <si>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</si>
  <si>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</si>
  <si>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</si>
  <si>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</si>
  <si>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</si>
  <si>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</si>
  <si>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</si>
  <si>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</si>
  <si>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</si>
  <si>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</si>
  <si>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</si>
  <si>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</si>
  <si>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</si>
  <si>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</si>
  <si>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</si>
  <si>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</si>
  <si>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</si>
  <si>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</si>
  <si>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</si>
  <si>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</si>
  <si>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</si>
  <si>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</si>
  <si>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</si>
  <si>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</si>
  <si>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</si>
  <si>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</si>
  <si>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</si>
  <si>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</si>
  <si>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</si>
  <si>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</si>
  <si>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</si>
  <si>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</si>
  <si>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</si>
  <si>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</si>
  <si>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</si>
  <si>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</si>
  <si>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</si>
  <si>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</si>
  <si>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</si>
  <si>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</si>
  <si>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</si>
  <si>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</si>
  <si>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</si>
  <si>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</si>
  <si>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</si>
  <si>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</si>
  <si>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</si>
  <si>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</si>
  <si>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</si>
  <si>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</si>
  <si>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</si>
  <si>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</si>
  <si>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</si>
  <si>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</si>
  <si>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</si>
  <si>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</si>
  <si>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</si>
  <si>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</si>
  <si>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</si>
  <si>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</si>
  <si>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</si>
  <si>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</si>
  <si>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</si>
  <si>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</si>
  <si>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</si>
  <si>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</si>
  <si>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</si>
  <si>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</si>
  <si>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</si>
  <si>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</si>
  <si>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</si>
  <si>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</si>
  <si>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</si>
  <si>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</si>
  <si>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</si>
  <si>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</si>
  <si>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</si>
  <si>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</si>
  <si>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</si>
  <si>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</si>
  <si>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</si>
  <si>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</si>
  <si>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</si>
  <si>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</si>
  <si>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</si>
  <si>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</si>
  <si>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</si>
  <si>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</si>
  <si>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</si>
  <si>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</si>
  <si>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</si>
  <si>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</si>
  <si>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</si>
  <si>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</si>
  <si>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</si>
  <si>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</si>
  <si>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</si>
  <si>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</si>
  <si>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</si>
  <si>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</si>
  <si>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</si>
  <si>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</si>
  <si>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</si>
  <si>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</si>
  <si>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</si>
  <si>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</si>
  <si>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</si>
  <si>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</si>
  <si>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</si>
  <si>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</si>
  <si>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</si>
  <si>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</si>
  <si>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</si>
  <si>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</si>
  <si>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</si>
  <si>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</si>
  <si>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</si>
  <si>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</si>
  <si>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</si>
  <si>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</si>
  <si>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</si>
  <si>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</si>
  <si>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</si>
  <si>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</si>
  <si>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</si>
  <si>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</si>
  <si>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</si>
  <si>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</si>
  <si>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</si>
  <si>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</si>
  <si>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</si>
  <si>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</si>
  <si>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</si>
  <si>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</si>
  <si>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</si>
  <si>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</si>
  <si>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</si>
  <si>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</si>
  <si>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</si>
  <si>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</si>
  <si>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</si>
  <si>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</si>
  <si>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</si>
  <si>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</si>
  <si>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</si>
  <si>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</si>
  <si>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</si>
  <si>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</si>
  <si>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</si>
  <si>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</si>
  <si>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</si>
  <si>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</si>
  <si>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</si>
  <si>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</si>
  <si>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</si>
  <si>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</si>
  <si>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</si>
  <si>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</si>
  <si>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</si>
  <si>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</si>
  <si>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</si>
  <si>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</si>
  <si>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</si>
  <si>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</si>
  <si>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</si>
  <si>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</si>
  <si>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</si>
  <si>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</si>
  <si>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</si>
  <si>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</si>
  <si>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</si>
  <si>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</si>
  <si>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</si>
  <si>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</si>
  <si>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</si>
  <si>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</si>
  <si>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</si>
  <si>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</si>
  <si>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</si>
  <si>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</si>
  <si>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</si>
  <si>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</si>
  <si>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</si>
  <si>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</si>
  <si>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</si>
  <si>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</si>
  <si>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</si>
  <si>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</si>
  <si>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</si>
  <si>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</si>
  <si>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</si>
  <si>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</si>
  <si>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</si>
  <si>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</si>
  <si>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</si>
  <si>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</si>
  <si>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</si>
  <si>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</si>
  <si>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</si>
  <si>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</si>
  <si>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</si>
  <si>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</si>
  <si>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</si>
  <si>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</si>
  <si>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</si>
  <si>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</si>
  <si>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</si>
  <si>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</si>
  <si>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</si>
  <si>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</si>
  <si>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</si>
  <si>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</si>
  <si>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</si>
  <si>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</si>
  <si>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</si>
  <si>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</si>
  <si>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</si>
  <si>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</si>
  <si>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</si>
  <si>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</si>
  <si>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</si>
  <si>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</si>
  <si>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</si>
  <si>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</si>
  <si>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</si>
  <si>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</si>
  <si>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</si>
  <si>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</si>
  <si>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</si>
  <si>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</si>
  <si>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</si>
  <si>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</si>
  <si>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</si>
  <si>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</si>
  <si>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</si>
  <si>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</si>
  <si>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</si>
  <si>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</si>
  <si>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</si>
  <si>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</si>
  <si>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</si>
  <si>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</si>
  <si>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</si>
  <si>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</si>
  <si>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</si>
  <si>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</si>
  <si>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</si>
  <si>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</si>
  <si>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</si>
  <si>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</si>
  <si>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</si>
  <si>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</si>
  <si>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</si>
  <si>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</si>
  <si>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</si>
  <si>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</si>
  <si>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</si>
  <si>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</si>
  <si>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</si>
  <si>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</si>
  <si>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</si>
  <si>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</si>
  <si>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</si>
  <si>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</si>
  <si>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</si>
  <si>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</si>
  <si>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</si>
  <si>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</si>
  <si>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</si>
  <si>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</si>
  <si>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</si>
  <si>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</si>
  <si>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</si>
  <si>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</si>
  <si>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</si>
  <si>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</si>
  <si>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</si>
  <si>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</si>
  <si>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</si>
  <si>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</si>
  <si>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</si>
  <si>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</si>
  <si>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</si>
  <si>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</si>
  <si>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</si>
  <si>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</si>
  <si>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</si>
  <si>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</si>
  <si>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</si>
  <si>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</si>
  <si>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</si>
  <si>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</si>
  <si>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</si>
  <si>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</si>
  <si>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</si>
  <si>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</si>
  <si>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</si>
  <si>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</si>
  <si>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</si>
  <si>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</si>
  <si>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</si>
  <si>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</si>
  <si>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</si>
  <si>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</si>
  <si>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</si>
  <si>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</si>
  <si>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</si>
  <si>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</si>
  <si>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</si>
  <si>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</si>
  <si>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</si>
  <si>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</si>
  <si>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</si>
  <si>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</si>
  <si>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</si>
  <si>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</si>
  <si>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</si>
  <si>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</si>
  <si>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</si>
  <si>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</si>
  <si>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</si>
  <si>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</si>
  <si>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</si>
  <si>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</si>
  <si>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</si>
  <si>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</si>
  <si>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</si>
  <si>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</si>
  <si>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</si>
  <si>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</si>
  <si>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</si>
  <si>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</si>
  <si>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</si>
  <si>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</si>
  <si>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</si>
  <si>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</si>
  <si>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</si>
  <si>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</si>
  <si>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</si>
  <si>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</si>
  <si>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</si>
  <si>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</si>
  <si>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</si>
  <si>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</si>
  <si>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</si>
  <si>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</si>
  <si>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</si>
  <si>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</si>
  <si>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</si>
  <si>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</si>
  <si>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</si>
  <si>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</si>
  <si>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</si>
  <si>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</si>
  <si>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</si>
  <si>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</si>
  <si>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</si>
  <si>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</si>
  <si>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</si>
  <si>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</si>
  <si>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</si>
  <si>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</si>
  <si>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</si>
  <si>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</si>
  <si>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</si>
  <si>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</si>
  <si>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</si>
  <si>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</si>
  <si>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</si>
  <si>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</si>
  <si>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</si>
  <si>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</si>
  <si>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</si>
  <si>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</si>
  <si>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</si>
  <si>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</si>
  <si>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</si>
  <si>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</si>
  <si>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</si>
  <si>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</si>
  <si>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</si>
  <si>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</si>
  <si>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</si>
  <si>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</si>
  <si>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</si>
  <si>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</si>
  <si>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</si>
  <si>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</si>
  <si>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</si>
  <si>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</si>
  <si>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</si>
  <si>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</si>
  <si>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</si>
  <si>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</si>
  <si>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</si>
  <si>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</si>
  <si>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</si>
  <si>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</si>
  <si>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</si>
  <si>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</si>
  <si>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</si>
  <si>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</si>
  <si>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</si>
  <si>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</si>
  <si>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</si>
  <si>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</si>
  <si>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</si>
  <si>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</si>
  <si>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</si>
  <si>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</si>
  <si>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</si>
  <si>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</si>
  <si>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</si>
  <si>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</si>
  <si>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</si>
  <si>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</si>
  <si>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</si>
  <si>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</si>
  <si>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</si>
  <si>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</si>
  <si>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</si>
  <si>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</si>
  <si>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</si>
  <si>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</si>
  <si>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</si>
  <si>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</si>
  <si>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</si>
  <si>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</si>
  <si>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</si>
  <si>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</si>
  <si>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</si>
  <si>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</si>
  <si>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</si>
  <si>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</si>
  <si>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</si>
  <si>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</si>
  <si>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</si>
  <si>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</si>
  <si>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</si>
  <si>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</si>
  <si>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</si>
  <si>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</si>
  <si>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</si>
  <si>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</si>
  <si>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</si>
  <si>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</si>
  <si>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</si>
  <si>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</si>
  <si>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</si>
  <si>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</si>
  <si>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</si>
  <si>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</si>
  <si>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</si>
  <si>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</si>
  <si>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</si>
  <si>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</si>
  <si>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</si>
  <si>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</si>
  <si>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</si>
  <si>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</si>
  <si>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</si>
  <si>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</si>
  <si>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</si>
  <si>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</si>
  <si>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</si>
  <si>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</si>
  <si>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</si>
  <si>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</si>
  <si>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</si>
  <si>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</si>
  <si>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</si>
  <si>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</si>
  <si>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</si>
  <si>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</si>
  <si>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</si>
  <si>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</si>
  <si>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</si>
  <si>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</si>
  <si>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</si>
  <si>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</si>
  <si>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</si>
  <si>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</si>
  <si>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</si>
  <si>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</si>
  <si>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</si>
  <si>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</si>
  <si>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</si>
  <si>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</si>
  <si>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</si>
  <si>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</si>
  <si>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</si>
  <si>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</si>
  <si>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</si>
  <si>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</si>
  <si>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</si>
  <si>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</si>
  <si>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</si>
  <si>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</si>
  <si>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</si>
  <si>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</si>
  <si>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</si>
  <si>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</si>
  <si>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</si>
  <si>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</si>
  <si>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</si>
  <si>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</si>
  <si>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</si>
  <si>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</si>
  <si>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</si>
  <si>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</si>
  <si>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</si>
  <si>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</si>
  <si>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</si>
  <si>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</si>
  <si>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</si>
  <si>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</si>
  <si>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</si>
  <si>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</si>
  <si>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</si>
  <si>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</si>
  <si>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</si>
  <si>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</si>
  <si>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</si>
  <si>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</si>
  <si>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</si>
  <si>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</si>
  <si>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</si>
  <si>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</si>
  <si>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</si>
  <si>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</si>
  <si>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</si>
  <si>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</si>
  <si>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</si>
  <si>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</si>
  <si>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</si>
  <si>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</si>
  <si>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</si>
  <si>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</si>
  <si>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</si>
  <si>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</si>
  <si>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</si>
  <si>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</si>
  <si>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</si>
  <si>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</si>
  <si>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</si>
  <si>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</si>
  <si>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</si>
  <si>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</si>
  <si>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</si>
  <si>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</si>
  <si>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</si>
  <si>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</si>
  <si>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</si>
  <si>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</si>
  <si>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</si>
  <si>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</si>
  <si>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</si>
  <si>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</si>
  <si>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</si>
  <si>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</si>
  <si>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</si>
  <si>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</si>
  <si>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</si>
  <si>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</si>
  <si>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</si>
  <si>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</si>
  <si>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</si>
  <si>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</si>
  <si>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</si>
  <si>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</si>
  <si>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</si>
  <si>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</si>
  <si>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</si>
  <si>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</si>
  <si>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</si>
  <si>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</si>
  <si>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</si>
  <si>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</si>
  <si>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</si>
  <si>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</si>
  <si>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</si>
  <si>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</si>
  <si>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</si>
  <si>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</si>
  <si>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</si>
  <si>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</si>
  <si>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</si>
  <si>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</si>
  <si>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</si>
  <si>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</si>
  <si>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</si>
  <si>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</si>
  <si>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</si>
  <si>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</si>
  <si>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</si>
  <si>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</si>
  <si>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</si>
  <si>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</si>
  <si>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</si>
  <si>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</si>
  <si>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</si>
  <si>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</si>
  <si>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</si>
  <si>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</si>
  <si>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</si>
  <si>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</si>
  <si>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</si>
  <si>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</si>
  <si>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</si>
  <si>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</si>
  <si>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</si>
  <si>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</si>
  <si>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</si>
  <si>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</si>
  <si>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</si>
  <si>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</si>
  <si>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</si>
  <si>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</si>
  <si>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</si>
  <si>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</si>
  <si>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</si>
  <si>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</si>
  <si>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</si>
  <si>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</si>
  <si>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</si>
  <si>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</si>
  <si>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</si>
  <si>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</si>
  <si>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</si>
  <si>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</si>
  <si>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</si>
  <si>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</si>
  <si>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</si>
  <si>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</si>
  <si>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</si>
  <si>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</si>
  <si>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</si>
  <si>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</si>
  <si>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</si>
  <si>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</si>
  <si>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</si>
  <si>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</si>
  <si>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</si>
  <si>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</si>
  <si>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</si>
  <si>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</si>
  <si>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</si>
  <si>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</si>
  <si>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</si>
  <si>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</si>
  <si>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</si>
  <si>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</si>
  <si>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</si>
  <si>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</si>
  <si>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</si>
  <si>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</si>
  <si>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</si>
  <si>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</si>
  <si>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</si>
  <si>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</si>
  <si>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</si>
  <si>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</si>
  <si>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</si>
  <si>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</si>
  <si>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</si>
  <si>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</si>
  <si>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</si>
  <si>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</si>
  <si>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</si>
  <si>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</si>
  <si>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</si>
  <si>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</si>
  <si>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</si>
  <si>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</si>
  <si>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</si>
  <si>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</si>
  <si>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</si>
  <si>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</si>
  <si>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</si>
  <si>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</si>
  <si>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</si>
  <si>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</si>
  <si>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</si>
  <si>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</si>
  <si>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</si>
  <si>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</si>
  <si>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</si>
  <si>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</si>
  <si>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</si>
  <si>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</si>
  <si>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</si>
  <si>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</si>
  <si>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</si>
  <si>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</si>
  <si>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</si>
  <si>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</si>
  <si>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</si>
  <si>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</si>
  <si>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</si>
  <si>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</si>
  <si>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</si>
  <si>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</si>
  <si>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</si>
  <si>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</si>
  <si>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</si>
  <si>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</si>
  <si>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</si>
  <si>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</si>
  <si>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</si>
  <si>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</si>
  <si>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</si>
  <si>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</si>
  <si>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</si>
  <si>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</si>
  <si>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</si>
  <si>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</si>
  <si>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</si>
  <si>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</si>
  <si>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</si>
  <si>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</si>
  <si>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</si>
  <si>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</si>
  <si>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</si>
  <si>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</si>
  <si>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</si>
  <si>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</si>
  <si>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</si>
  <si>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</si>
  <si>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</si>
  <si>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</si>
  <si>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</si>
  <si>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</si>
  <si>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</si>
  <si>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</si>
  <si>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</si>
  <si>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</si>
  <si>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</si>
  <si>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</si>
  <si>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</si>
  <si>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</si>
  <si>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</si>
  <si>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</si>
  <si>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</si>
  <si>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</si>
  <si>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</si>
  <si>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</si>
  <si>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</si>
  <si>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</si>
  <si>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</si>
  <si>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</si>
  <si>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</si>
  <si>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</si>
  <si>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</si>
  <si>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</si>
  <si>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</si>
  <si>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</si>
  <si>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</si>
  <si>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</si>
  <si>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</si>
  <si>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</si>
  <si>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</si>
  <si>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</si>
  <si>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</si>
  <si>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</si>
  <si>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</si>
  <si>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</si>
  <si>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</si>
  <si>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</si>
  <si>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</si>
  <si>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</si>
  <si>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</si>
  <si>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</si>
  <si>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</si>
  <si>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</si>
  <si>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</si>
  <si>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</si>
  <si>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</si>
  <si>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</si>
  <si>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</si>
  <si>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</si>
  <si>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</si>
  <si>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</si>
  <si>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</si>
  <si>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</si>
  <si>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</si>
  <si>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</si>
  <si>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</si>
  <si>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</si>
  <si>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</si>
  <si>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</si>
  <si>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</si>
  <si>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</si>
  <si>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</si>
  <si>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</si>
  <si>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</si>
  <si>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</si>
  <si>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</si>
  <si>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</si>
  <si>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</si>
  <si>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</si>
  <si>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</si>
  <si>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</si>
  <si>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</si>
  <si>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</si>
  <si>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</si>
  <si>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</si>
  <si>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</si>
  <si>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</si>
  <si>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</si>
  <si>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</si>
  <si>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</si>
  <si>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</si>
  <si>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</si>
  <si>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</si>
  <si>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</si>
  <si>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</si>
  <si>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</si>
  <si>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</si>
  <si>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</si>
  <si>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</si>
  <si>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</si>
  <si>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</si>
  <si>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</si>
  <si>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</si>
  <si>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</si>
  <si>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</si>
  <si>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</si>
  <si>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</si>
  <si>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</si>
  <si>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</si>
  <si>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</si>
  <si>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</si>
  <si>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</si>
  <si>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</si>
  <si>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</si>
  <si>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</si>
  <si>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</si>
  <si>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</si>
  <si>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</si>
  <si>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</si>
  <si>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</si>
  <si>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</si>
  <si>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</si>
  <si>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</si>
  <si>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</si>
  <si>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</si>
  <si>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</si>
  <si>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</si>
  <si>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</si>
  <si>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</si>
  <si>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</si>
  <si>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</si>
  <si>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</si>
  <si>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</si>
  <si>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</si>
  <si>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</si>
  <si>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</si>
  <si>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</si>
  <si>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</si>
  <si>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</si>
  <si>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</si>
  <si>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</si>
  <si>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</si>
  <si>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</si>
  <si>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</si>
  <si>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</si>
  <si>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</si>
  <si>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</si>
  <si>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</si>
  <si>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</si>
  <si>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</si>
  <si>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</si>
  <si>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</si>
  <si>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</si>
  <si>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</si>
  <si>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</si>
  <si>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</si>
  <si>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</si>
  <si>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</si>
  <si>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</si>
  <si>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</si>
  <si>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</si>
  <si>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</si>
  <si>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</si>
  <si>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</si>
  <si>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</si>
  <si>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</si>
  <si>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</si>
  <si>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</si>
  <si>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</si>
  <si>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</si>
  <si>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</si>
  <si>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</si>
  <si>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</si>
  <si>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</si>
  <si>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</si>
  <si>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</si>
  <si>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</si>
  <si>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</si>
  <si>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</si>
  <si>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</si>
  <si>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</si>
  <si>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</si>
  <si>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</si>
  <si>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</si>
  <si>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</si>
  <si>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</si>
  <si>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</si>
  <si>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</si>
  <si>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</si>
  <si>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</si>
  <si>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</si>
  <si>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</si>
  <si>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</si>
  <si>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</si>
  <si>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</si>
  <si>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</si>
  <si>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</si>
  <si>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</si>
  <si>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</si>
  <si>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</si>
  <si>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</si>
  <si>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</si>
  <si>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</si>
  <si>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</si>
  <si>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</si>
  <si>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</si>
  <si>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</si>
  <si>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</si>
  <si>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</si>
  <si>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</si>
  <si>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</si>
  <si>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</si>
  <si>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</si>
  <si>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</si>
  <si>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</si>
  <si>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</si>
  <si>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</si>
  <si>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</si>
  <si>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</si>
  <si>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</si>
  <si>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</si>
  <si>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</si>
  <si>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</si>
  <si>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</si>
  <si>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</si>
  <si>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</si>
  <si>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</si>
  <si>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</si>
  <si>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</si>
  <si>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</si>
  <si>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</si>
  <si>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</si>
  <si>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</si>
  <si>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</si>
  <si>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</si>
  <si>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</si>
  <si>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</si>
  <si>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</si>
  <si>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</si>
  <si>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</si>
  <si>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</si>
  <si>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</si>
  <si>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</si>
  <si>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</si>
  <si>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</si>
  <si>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</si>
  <si>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</si>
  <si>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</si>
  <si>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</si>
  <si>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</si>
  <si>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</si>
  <si>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</si>
  <si>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</si>
  <si>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</si>
  <si>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</si>
  <si>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</si>
  <si>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</si>
  <si>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</si>
  <si>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</si>
  <si>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</si>
  <si>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</si>
  <si>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</si>
  <si>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</si>
  <si>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</si>
  <si>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</si>
  <si>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</si>
  <si>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</si>
  <si>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</si>
  <si>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</si>
  <si>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</si>
  <si>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</si>
  <si>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</si>
  <si>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</si>
  <si>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</si>
  <si>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</si>
  <si>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</si>
  <si>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</si>
  <si>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</si>
  <si>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</si>
  <si>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</si>
  <si>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</si>
  <si>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</si>
  <si>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</si>
  <si>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</si>
  <si>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</si>
  <si>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</si>
  <si>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</si>
  <si>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</si>
  <si>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</si>
  <si>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</si>
  <si>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</si>
  <si>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</si>
  <si>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</si>
  <si>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</si>
  <si>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</si>
  <si>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</si>
  <si>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</si>
  <si>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</si>
  <si>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</si>
  <si>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</si>
  <si>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</si>
  <si>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</si>
  <si>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</si>
  <si>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</si>
  <si>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</si>
  <si>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</si>
  <si>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</si>
  <si>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</si>
  <si>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</si>
  <si>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</si>
  <si>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</si>
  <si>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</si>
  <si>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</si>
  <si>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</si>
  <si>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</si>
  <si>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</si>
  <si>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</si>
  <si>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</si>
  <si>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</si>
  <si>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</si>
  <si>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</si>
  <si>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</si>
  <si>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</si>
  <si>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</si>
  <si>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</si>
  <si>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</si>
  <si>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</si>
  <si>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</si>
  <si>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</si>
  <si>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</si>
  <si>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</si>
  <si>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</si>
  <si>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</si>
  <si>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</si>
  <si>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</si>
  <si>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</si>
  <si>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</si>
  <si>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</si>
  <si>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</si>
  <si>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</si>
  <si>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</si>
  <si>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</si>
  <si>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</si>
  <si>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</si>
  <si>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</si>
  <si>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</si>
  <si>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</si>
  <si>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</si>
  <si>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</si>
  <si>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</si>
  <si>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</si>
  <si>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</si>
  <si>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</si>
  <si>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</si>
  <si>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</si>
  <si>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</si>
  <si>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</si>
  <si>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</si>
  <si>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</si>
  <si>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</si>
  <si>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</si>
  <si>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</si>
  <si>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</si>
  <si>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</si>
  <si>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</si>
  <si>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</si>
  <si>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</si>
  <si>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</si>
  <si>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</si>
  <si>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</si>
  <si>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</si>
  <si>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</si>
  <si>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</si>
  <si>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</si>
  <si>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</si>
  <si>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</si>
  <si>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</si>
  <si>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</si>
  <si>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</si>
  <si>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</si>
  <si>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</si>
  <si>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</si>
  <si>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</si>
  <si>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</si>
  <si>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</si>
  <si>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</si>
  <si>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</si>
  <si>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</si>
  <si>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</si>
  <si>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</si>
  <si>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</si>
  <si>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</si>
  <si>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</si>
  <si>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</si>
  <si>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</si>
  <si>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</si>
  <si>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</si>
  <si>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</si>
  <si>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</si>
  <si>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</si>
  <si>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</si>
  <si>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</si>
  <si>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</si>
  <si>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</si>
  <si>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</si>
  <si>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</si>
  <si>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</si>
  <si>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</si>
  <si>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</si>
  <si>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</si>
  <si>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</si>
  <si>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</si>
  <si>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</si>
  <si>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</si>
  <si>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</si>
  <si>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</si>
  <si>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</si>
  <si>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</si>
  <si>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</si>
  <si>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</si>
  <si>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</si>
  <si>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</si>
  <si>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</si>
  <si>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</si>
  <si>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</si>
  <si>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</si>
  <si>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</si>
  <si>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</si>
  <si>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</si>
  <si>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</si>
  <si>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</si>
  <si>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</si>
  <si>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</si>
  <si>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</si>
  <si>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</si>
  <si>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</si>
  <si>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</si>
  <si>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</si>
  <si>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</si>
  <si>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</si>
  <si>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</si>
  <si>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</si>
  <si>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</si>
  <si>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</si>
  <si>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</si>
  <si>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</si>
  <si>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</si>
  <si>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</si>
  <si>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</si>
  <si>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</si>
  <si>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</si>
  <si>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</si>
  <si>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</si>
  <si>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</si>
  <si>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</si>
  <si>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</si>
  <si>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</si>
  <si>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</si>
  <si>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</si>
  <si>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</si>
  <si>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</si>
  <si>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</si>
  <si>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</si>
  <si>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</si>
  <si>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</si>
  <si>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</si>
  <si>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</si>
  <si>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</si>
  <si>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</si>
  <si>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</si>
  <si>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</si>
  <si>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</si>
  <si>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</si>
  <si>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</si>
  <si>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</si>
  <si>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</si>
  <si>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</si>
  <si>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</si>
  <si>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</si>
  <si>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</si>
  <si>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</si>
  <si>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</si>
  <si>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</si>
  <si>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</si>
  <si>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</si>
  <si>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</si>
  <si>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</si>
  <si>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</si>
  <si>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</si>
  <si>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</si>
  <si>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</si>
  <si>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</si>
  <si>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</si>
  <si>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</si>
  <si>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</si>
  <si>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</si>
  <si>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</si>
  <si>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</si>
  <si>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</si>
  <si>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</si>
  <si>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</si>
  <si>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</si>
  <si>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</si>
  <si>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</si>
  <si>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</si>
  <si>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</si>
  <si>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</si>
  <si>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</si>
  <si>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</si>
  <si>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</si>
  <si>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</si>
  <si>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</si>
  <si>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</si>
  <si>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</si>
  <si>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</si>
  <si>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</si>
  <si>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</si>
  <si>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</si>
  <si>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</si>
  <si>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</si>
  <si>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</si>
  <si>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</si>
  <si>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</si>
  <si>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</si>
  <si>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</si>
  <si>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</si>
  <si>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</si>
  <si>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</si>
  <si>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</si>
  <si>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</si>
  <si>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</si>
  <si>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</si>
  <si>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</si>
  <si>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</si>
  <si>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</si>
  <si>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</si>
  <si>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</si>
  <si>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</si>
  <si>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</si>
  <si>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</si>
  <si>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</si>
  <si>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</si>
  <si>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</si>
  <si>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</si>
  <si>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</si>
  <si>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</si>
  <si>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</si>
  <si>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</si>
  <si>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</si>
  <si>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</si>
  <si>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</si>
  <si>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</si>
  <si>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</si>
  <si>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</si>
  <si>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</si>
  <si>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</si>
  <si>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</si>
  <si>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</si>
  <si>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</si>
  <si>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</si>
  <si>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</si>
  <si>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</si>
  <si>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</si>
  <si>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</si>
  <si>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</si>
  <si>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</si>
  <si>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</si>
  <si>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</si>
  <si>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</si>
  <si>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</si>
  <si>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</si>
  <si>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</si>
  <si>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</si>
  <si>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</si>
  <si>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</si>
  <si>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</si>
  <si>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</si>
  <si>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</si>
  <si>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</si>
  <si>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</si>
  <si>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</si>
  <si>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</si>
  <si>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</si>
  <si>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</si>
  <si>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</si>
  <si>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</si>
  <si>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</si>
  <si>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</si>
  <si>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</si>
  <si>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</si>
  <si>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</si>
  <si>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</si>
  <si>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</si>
  <si>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</si>
  <si>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</si>
  <si>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</si>
  <si>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</si>
  <si>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</si>
  <si>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</si>
  <si>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</si>
  <si>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</si>
  <si>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</si>
  <si>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</si>
  <si>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</si>
  <si>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</si>
  <si>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</si>
  <si>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</si>
  <si>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</si>
  <si>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</si>
  <si>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</si>
  <si>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</si>
  <si>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</si>
  <si>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</si>
  <si>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</si>
  <si>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</si>
  <si>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</si>
  <si>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</si>
  <si>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</si>
  <si>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</si>
  <si>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</si>
  <si>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</si>
  <si>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</si>
  <si>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</si>
  <si>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</si>
  <si>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</si>
  <si>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</si>
  <si>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</si>
  <si>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</si>
  <si>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</si>
  <si>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</si>
  <si>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</si>
  <si>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</si>
  <si>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</si>
  <si>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</si>
  <si>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</si>
  <si>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</si>
  <si>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</si>
  <si>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</si>
  <si>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</si>
  <si>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</si>
  <si>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</si>
  <si>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</si>
  <si>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</si>
  <si>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</si>
  <si>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</si>
  <si>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</si>
  <si>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</si>
  <si>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</si>
  <si>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</si>
  <si>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</si>
  <si>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</si>
  <si>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</si>
  <si>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</si>
  <si>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</si>
  <si>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</si>
  <si>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</si>
  <si>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</si>
  <si>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</si>
  <si>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</si>
  <si>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</si>
  <si>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</si>
  <si>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</si>
  <si>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</si>
  <si>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</si>
  <si>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</si>
  <si>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</si>
  <si>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</si>
  <si>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</si>
  <si>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</si>
  <si>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</si>
  <si>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</si>
  <si>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</si>
  <si>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</si>
  <si>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</si>
  <si>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</si>
  <si>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</si>
  <si>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</si>
  <si>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</si>
  <si>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</si>
  <si>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</si>
  <si>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</si>
  <si>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</si>
  <si>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</si>
  <si>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</si>
  <si>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</si>
  <si>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</si>
  <si>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</si>
  <si>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</si>
  <si>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</si>
  <si>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</si>
  <si>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</si>
  <si>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</si>
  <si>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</si>
  <si>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</si>
  <si>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</si>
  <si>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</si>
  <si>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</si>
  <si>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</si>
  <si>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</si>
  <si>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</si>
  <si>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</si>
  <si>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</si>
  <si>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</si>
  <si>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</si>
  <si>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</si>
  <si>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</si>
  <si>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</si>
  <si>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</si>
  <si>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</si>
  <si>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</si>
  <si>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</si>
  <si>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</si>
  <si>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</si>
  <si>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</si>
  <si>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</si>
  <si>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</si>
  <si>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</si>
  <si>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</si>
  <si>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</si>
  <si>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</si>
  <si>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</si>
  <si>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</si>
  <si>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</si>
  <si>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</si>
  <si>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</si>
  <si>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</si>
  <si>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</si>
  <si>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</si>
  <si>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</si>
  <si>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</si>
  <si>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</si>
  <si>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</si>
  <si>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</si>
  <si>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</si>
  <si>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</si>
  <si>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</si>
  <si>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</si>
  <si>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</si>
  <si>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</si>
  <si>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</si>
  <si>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</si>
  <si>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</si>
  <si>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</si>
  <si>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</si>
  <si>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</si>
  <si>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</si>
  <si>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</si>
  <si>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</si>
  <si>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</si>
  <si>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</si>
  <si>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</si>
  <si>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</si>
  <si>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</si>
  <si>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</si>
  <si>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</si>
  <si>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</si>
  <si>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</si>
  <si>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</si>
  <si>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</si>
  <si>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</si>
  <si>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</si>
  <si>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</si>
  <si>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</si>
  <si>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</si>
  <si>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</si>
  <si>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</si>
  <si>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</si>
  <si>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</si>
  <si>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</si>
  <si>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</si>
  <si>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</si>
  <si>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</si>
  <si>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</si>
  <si>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</si>
  <si>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</si>
  <si>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</si>
  <si>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</si>
  <si>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</si>
  <si>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</si>
  <si>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</si>
  <si>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</si>
  <si>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</si>
  <si>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</si>
  <si>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</si>
  <si>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</si>
  <si>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</si>
  <si>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</si>
  <si>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</si>
  <si>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</si>
  <si>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</si>
  <si>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</si>
  <si>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</si>
  <si>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</si>
  <si>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</si>
  <si>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</si>
  <si>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</si>
  <si>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</si>
  <si>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</si>
  <si>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</si>
  <si>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</si>
  <si>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</si>
  <si>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</si>
  <si>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</si>
  <si>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</si>
  <si>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</si>
  <si>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</si>
  <si>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</si>
  <si>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</si>
  <si>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</si>
  <si>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</si>
  <si>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</si>
  <si>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</si>
  <si>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</si>
  <si>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</si>
  <si>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</si>
  <si>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</si>
  <si>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</si>
  <si>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</si>
  <si>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</si>
  <si>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</si>
  <si>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</si>
  <si>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</si>
  <si>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</si>
  <si>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</si>
  <si>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</si>
  <si>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</si>
  <si>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</si>
  <si>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</si>
  <si>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</si>
  <si>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</si>
  <si>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</si>
  <si>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</si>
  <si>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</si>
  <si>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</si>
  <si>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</si>
  <si>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</si>
  <si>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</si>
  <si>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</si>
  <si>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</si>
  <si>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</si>
  <si>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</si>
  <si>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</si>
  <si>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</si>
  <si>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</si>
  <si>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</si>
  <si>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</si>
  <si>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</si>
  <si>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</si>
  <si>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</si>
  <si>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</si>
  <si>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</si>
  <si>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</si>
  <si>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</si>
  <si>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</si>
  <si>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</si>
  <si>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</si>
  <si>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</si>
  <si>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</si>
  <si>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</si>
  <si>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</si>
  <si>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</si>
  <si>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</si>
  <si>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</si>
  <si>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</si>
  <si>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</si>
  <si>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</si>
  <si>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</si>
  <si>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</si>
  <si>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</si>
  <si>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</si>
  <si>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</si>
  <si>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</si>
  <si>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</si>
  <si>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</si>
  <si>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</si>
  <si>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</si>
  <si>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</si>
  <si>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</si>
  <si>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</si>
  <si>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</si>
  <si>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</si>
  <si>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</si>
  <si>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</si>
  <si>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</si>
  <si>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</si>
  <si>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</si>
  <si>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</si>
  <si>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</si>
  <si>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</si>
  <si>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</si>
  <si>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</si>
  <si>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</si>
  <si>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</si>
  <si>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</si>
  <si>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</si>
  <si>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</si>
  <si>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</si>
  <si>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</si>
  <si>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</si>
  <si>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</si>
  <si>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</si>
  <si>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</si>
  <si>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</si>
  <si>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</si>
  <si>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</si>
  <si>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</si>
  <si>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</si>
  <si>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</si>
  <si>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</si>
  <si>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</si>
  <si>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</si>
  <si>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</si>
  <si>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</si>
  <si>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</si>
  <si>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</si>
  <si>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</si>
  <si>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</si>
  <si>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</si>
  <si>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</si>
  <si>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</si>
  <si>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</si>
  <si>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</si>
  <si>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</si>
  <si>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</si>
  <si>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</si>
  <si>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</si>
  <si>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</si>
  <si>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</si>
  <si>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</si>
  <si>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</si>
  <si>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</si>
  <si>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</si>
  <si>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</si>
  <si>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</si>
  <si>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</si>
  <si>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</si>
  <si>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</si>
  <si>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</si>
  <si>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</si>
  <si>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</si>
  <si>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</si>
  <si>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</si>
  <si>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</si>
  <si>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</si>
  <si>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</si>
  <si>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</si>
  <si>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</si>
  <si>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</si>
  <si>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</si>
  <si>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</si>
  <si>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</si>
  <si>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</si>
  <si>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</si>
  <si>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</si>
  <si>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</si>
  <si>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</si>
  <si>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</si>
  <si>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</si>
  <si>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</si>
  <si>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</si>
  <si>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</si>
  <si>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</si>
  <si>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</si>
  <si>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</si>
  <si>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</si>
  <si>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</si>
  <si>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</si>
  <si>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</si>
  <si>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</si>
  <si>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</si>
  <si>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</si>
  <si>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</si>
  <si>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</si>
  <si>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</si>
  <si>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</si>
  <si>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</si>
  <si>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</si>
  <si>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</si>
  <si>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</si>
  <si>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</si>
  <si>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</si>
  <si>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</si>
  <si>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</si>
  <si>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</si>
  <si>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</si>
  <si>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</si>
  <si>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</si>
  <si>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</si>
  <si>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</si>
  <si>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</si>
  <si>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</si>
  <si>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</si>
  <si>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</si>
  <si>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</si>
  <si>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</si>
  <si>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</si>
  <si>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</si>
  <si>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</si>
  <si>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</si>
  <si>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</si>
  <si>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</si>
  <si>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</si>
  <si>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</si>
  <si>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</si>
  <si>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</si>
  <si>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</si>
  <si>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</si>
  <si>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</si>
  <si>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</si>
  <si>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</si>
  <si>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</si>
  <si>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</si>
  <si>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</si>
  <si>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</si>
  <si>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</si>
  <si>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</si>
  <si>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</si>
  <si>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</si>
  <si>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</si>
  <si>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</si>
  <si>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</si>
  <si>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</si>
  <si>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</si>
  <si>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</si>
  <si>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</si>
  <si>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</si>
  <si>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</si>
  <si>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</si>
  <si>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</si>
  <si>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</si>
  <si>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</si>
  <si>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</si>
  <si>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</si>
  <si>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</si>
  <si>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</si>
  <si>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</si>
  <si>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</si>
  <si>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</si>
  <si>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</si>
  <si>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</si>
  <si>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</si>
  <si>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</si>
  <si>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</si>
  <si>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</si>
  <si>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</si>
  <si>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</si>
  <si>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</si>
  <si>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</si>
  <si>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</si>
  <si>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</si>
  <si>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</si>
  <si>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</si>
  <si>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</si>
  <si>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</si>
  <si>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</si>
  <si>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</si>
  <si>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</si>
  <si>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</si>
  <si>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</si>
  <si>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</si>
  <si>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</si>
  <si>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</si>
  <si>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</si>
  <si>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</si>
  <si>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</si>
  <si>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</si>
  <si>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</si>
  <si>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</si>
  <si>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</si>
  <si>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</si>
  <si>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</si>
  <si>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</si>
  <si>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</si>
  <si>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</si>
  <si>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</si>
  <si>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</si>
  <si>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</si>
  <si>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</si>
  <si>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</si>
  <si>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</si>
  <si>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</si>
  <si>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</si>
  <si>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</si>
  <si>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</si>
  <si>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</si>
  <si>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</si>
  <si>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</si>
  <si>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</si>
  <si>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</si>
  <si>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</si>
  <si>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</si>
  <si>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</si>
  <si>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</si>
  <si>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</si>
  <si>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</si>
  <si>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</si>
  <si>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</si>
  <si>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</si>
  <si>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</si>
  <si>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</si>
  <si>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</si>
  <si>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</si>
  <si>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</si>
  <si>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</si>
  <si>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</si>
  <si>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</si>
  <si>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</si>
  <si>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</si>
  <si>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</si>
  <si>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</si>
  <si>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</si>
  <si>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</si>
  <si>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</si>
  <si>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</si>
  <si>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</si>
  <si>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</si>
  <si>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</si>
  <si>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</si>
  <si>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</si>
  <si>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</si>
  <si>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</si>
  <si>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</si>
  <si>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</si>
  <si>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</si>
  <si>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</si>
  <si>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</si>
  <si>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</si>
  <si>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</si>
  <si>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</si>
  <si>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</si>
  <si>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</si>
  <si>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</si>
  <si>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</si>
  <si>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</si>
  <si>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</si>
  <si>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</si>
  <si>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</si>
  <si>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</si>
  <si>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</si>
  <si>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</si>
  <si>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</si>
  <si>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</si>
  <si>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</si>
  <si>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</si>
  <si>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</si>
  <si>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</si>
  <si>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</si>
  <si>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</si>
  <si>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</si>
  <si>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</si>
  <si>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</si>
  <si>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</si>
  <si>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</si>
  <si>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</si>
  <si>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</si>
  <si>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</si>
  <si>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</si>
  <si>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</si>
  <si>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</si>
  <si>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</si>
  <si>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</si>
  <si>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</si>
  <si>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</si>
  <si>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</si>
  <si>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</si>
  <si>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</si>
  <si>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</si>
  <si>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</si>
  <si>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</si>
  <si>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</si>
  <si>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</si>
  <si>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</si>
  <si>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</si>
  <si>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</si>
  <si>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</si>
  <si>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</si>
  <si>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</si>
  <si>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</si>
  <si>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</si>
  <si>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</si>
  <si>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</si>
  <si>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</si>
  <si>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</si>
  <si>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</si>
  <si>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</si>
  <si>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</si>
  <si>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</si>
  <si>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</si>
  <si>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</si>
  <si>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</si>
  <si>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</si>
  <si>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</si>
  <si>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</si>
  <si>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</si>
  <si>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</si>
  <si>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</si>
  <si>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</si>
  <si>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</si>
  <si>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</si>
  <si>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</si>
  <si>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</si>
  <si>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</si>
  <si>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</si>
  <si>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</si>
  <si>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</si>
  <si>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</si>
  <si>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</si>
  <si>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</si>
  <si>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</si>
  <si>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</si>
  <si>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</si>
  <si>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</si>
  <si>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</si>
  <si>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</si>
  <si>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</si>
  <si>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</si>
  <si>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</si>
  <si>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</si>
  <si>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</si>
  <si>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</si>
  <si>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</si>
  <si>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</si>
  <si>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</si>
  <si>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</si>
  <si>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</si>
  <si>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</si>
  <si>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</si>
  <si>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</si>
  <si>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</si>
  <si>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</si>
  <si>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</si>
  <si>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</si>
  <si>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</si>
  <si>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</si>
  <si>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</si>
  <si>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</si>
  <si>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</si>
  <si>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</si>
  <si>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</si>
  <si>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</si>
  <si>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</si>
  <si>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</si>
  <si>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</si>
  <si>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</si>
  <si>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</si>
  <si>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</si>
  <si>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</si>
  <si>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</si>
  <si>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</si>
  <si>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</si>
  <si>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</si>
  <si>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</si>
  <si>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</si>
  <si>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</si>
  <si>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</si>
  <si>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</si>
  <si>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</si>
  <si>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</si>
  <si>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</si>
  <si>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</si>
  <si>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</si>
  <si>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</si>
  <si>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</si>
  <si>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</si>
  <si>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</si>
  <si>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</si>
  <si>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</si>
  <si>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</si>
  <si>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</si>
  <si>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</si>
  <si>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</si>
  <si>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</si>
  <si>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</si>
  <si>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</si>
  <si>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</si>
  <si>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</si>
  <si>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</si>
  <si>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</si>
  <si>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</si>
  <si>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</si>
  <si>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</si>
  <si>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</si>
  <si>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</si>
  <si>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</si>
  <si>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</si>
  <si>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</si>
  <si>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</si>
  <si>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</si>
  <si>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</si>
  <si>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</si>
  <si>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</si>
  <si>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</si>
  <si>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</si>
  <si>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</si>
  <si>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</si>
  <si>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</si>
  <si>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</si>
  <si>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</si>
  <si>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</si>
  <si>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</si>
  <si>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</si>
  <si>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</si>
  <si>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</si>
  <si>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</si>
  <si>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</si>
  <si>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</si>
  <si>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</si>
  <si>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</si>
  <si>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</si>
  <si>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</si>
  <si>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</si>
  <si>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</si>
  <si>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</si>
  <si>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</si>
  <si>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</si>
  <si>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</si>
  <si>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</si>
  <si>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</si>
  <si>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</si>
  <si>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</si>
  <si>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</si>
  <si>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</si>
  <si>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</si>
  <si>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</si>
  <si>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</si>
  <si>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</si>
  <si>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</si>
  <si>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</si>
  <si>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</si>
  <si>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</si>
  <si>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</si>
  <si>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</si>
  <si>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</si>
  <si>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</si>
  <si>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</si>
  <si>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</si>
  <si>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</si>
  <si>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</si>
  <si>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</si>
  <si>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</si>
  <si>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</si>
  <si>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</si>
  <si>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</si>
  <si>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</si>
  <si>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</si>
  <si>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</si>
  <si>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</si>
  <si>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</si>
  <si>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</si>
  <si>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</si>
  <si>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</si>
  <si>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</si>
  <si>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</si>
  <si>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</si>
  <si>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</si>
  <si>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</si>
  <si>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</si>
  <si>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</si>
  <si>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</si>
  <si>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</si>
  <si>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</si>
  <si>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</si>
  <si>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</si>
  <si>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</si>
  <si>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</si>
  <si>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</si>
  <si>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</si>
  <si>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</si>
  <si>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</si>
  <si>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</si>
  <si>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</si>
  <si>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</si>
  <si>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</si>
  <si>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</si>
  <si>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</si>
  <si>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</si>
  <si>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</si>
  <si>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</si>
  <si>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</si>
  <si>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</si>
  <si>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</si>
  <si>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</si>
  <si>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</si>
  <si>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</si>
  <si>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</si>
  <si>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</si>
  <si>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</si>
  <si>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</si>
  <si>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</si>
  <si>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</si>
  <si>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</si>
  <si>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</si>
  <si>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</si>
  <si>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</si>
  <si>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</si>
  <si>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</si>
  <si>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</si>
  <si>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</si>
  <si>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</si>
  <si>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</si>
  <si>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</si>
  <si>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</si>
  <si>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</si>
  <si>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</si>
  <si>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</si>
  <si>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</si>
  <si>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</si>
  <si>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</si>
  <si>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</si>
  <si>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</si>
  <si>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</si>
  <si>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</si>
  <si>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</si>
  <si>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</si>
  <si>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</si>
  <si>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</si>
  <si>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</si>
  <si>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</si>
  <si>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</si>
  <si>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</si>
  <si>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</si>
  <si>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</si>
  <si>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</si>
  <si>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</si>
  <si>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</si>
  <si>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</si>
  <si>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</si>
  <si>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</si>
  <si>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</si>
  <si>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</si>
  <si>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</si>
  <si>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</si>
  <si>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</si>
  <si>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</si>
  <si>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</si>
  <si>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</si>
  <si>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</si>
  <si>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</si>
  <si>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</si>
  <si>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</si>
  <si>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</si>
  <si>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</si>
  <si>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</si>
  <si>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</si>
  <si>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</si>
  <si>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</si>
  <si>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</si>
  <si>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</si>
  <si>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</si>
  <si>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</si>
  <si>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</si>
  <si>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</si>
  <si>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</si>
  <si>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</si>
  <si>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</si>
  <si>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</si>
  <si>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</si>
  <si>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</si>
  <si>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</si>
  <si>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</si>
  <si>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</si>
  <si>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</si>
  <si>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</si>
  <si>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</si>
  <si>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</si>
  <si>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</si>
  <si>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</si>
  <si>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</si>
  <si>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</si>
  <si>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</si>
  <si>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</si>
  <si>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</si>
  <si>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</si>
  <si>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</si>
  <si>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</si>
  <si>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</si>
  <si>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</si>
  <si>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</si>
  <si>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</si>
  <si>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</si>
  <si>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</si>
  <si>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</si>
  <si>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</si>
  <si>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</si>
  <si>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</si>
  <si>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</si>
  <si>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</si>
  <si>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</si>
  <si>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</si>
  <si>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</si>
  <si>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</si>
  <si>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</si>
  <si>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</si>
  <si>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</si>
  <si>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</si>
  <si>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</si>
  <si>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</si>
  <si>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</si>
  <si>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</si>
  <si>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</si>
  <si>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</si>
  <si>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</si>
  <si>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</si>
  <si>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</si>
  <si>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</si>
  <si>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</si>
  <si>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</si>
  <si>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</si>
  <si>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</si>
  <si>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</si>
  <si>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</si>
  <si>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</si>
  <si>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</si>
  <si>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</si>
  <si>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</si>
  <si>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</si>
  <si>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</si>
  <si>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</si>
  <si>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</si>
  <si>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</si>
  <si>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</si>
  <si>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</si>
  <si>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</si>
  <si>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</si>
  <si>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</si>
  <si>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</si>
  <si>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</si>
  <si>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</si>
  <si>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</si>
  <si>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</si>
  <si>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</si>
  <si>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</si>
  <si>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</si>
  <si>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</si>
  <si>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</si>
  <si>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</si>
  <si>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</si>
  <si>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</si>
  <si>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</si>
  <si>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</si>
  <si>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</si>
  <si>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</si>
  <si>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</si>
  <si>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</si>
  <si>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</si>
  <si>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</si>
  <si>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</si>
  <si>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</si>
  <si>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</si>
  <si>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</si>
  <si>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</si>
  <si>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</si>
  <si>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</si>
  <si>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</si>
  <si>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</si>
  <si>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</si>
  <si>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</si>
  <si>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</si>
  <si>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</si>
  <si>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</si>
  <si>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</si>
  <si>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</si>
  <si>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</si>
  <si>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</si>
  <si>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</si>
  <si>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</si>
  <si>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</si>
  <si>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</si>
  <si>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</si>
  <si>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</si>
  <si>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</si>
  <si>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</si>
  <si>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</si>
  <si>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</si>
  <si>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</si>
  <si>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</si>
  <si>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</si>
  <si>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</si>
  <si>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</si>
  <si>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</si>
  <si>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</si>
  <si>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</si>
  <si>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</si>
  <si>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</si>
  <si>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</si>
  <si>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</si>
  <si>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</si>
  <si>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</si>
  <si>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</si>
  <si>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</si>
  <si>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</si>
  <si>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</si>
  <si>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</si>
  <si>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</si>
  <si>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</si>
  <si>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</si>
  <si>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</si>
  <si>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</si>
  <si>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</si>
  <si>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</si>
  <si>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</si>
  <si>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</si>
  <si>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</si>
  <si>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</si>
  <si>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</si>
  <si>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</si>
  <si>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</si>
  <si>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</si>
  <si>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</si>
  <si>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</si>
  <si>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</si>
  <si>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</si>
  <si>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</si>
  <si>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</si>
  <si>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</si>
  <si>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</si>
  <si>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</si>
  <si>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</si>
  <si>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</si>
  <si>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</si>
  <si>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</si>
  <si>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</si>
  <si>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</si>
  <si>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</si>
  <si>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</si>
  <si>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</si>
  <si>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</si>
  <si>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</si>
  <si>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</si>
  <si>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</si>
  <si>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</si>
  <si>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</si>
  <si>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</si>
  <si>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</si>
  <si>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</si>
  <si>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</si>
  <si>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</si>
  <si>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</si>
  <si>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</si>
  <si>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</si>
  <si>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</si>
  <si>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</si>
  <si>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</si>
  <si>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</si>
  <si>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</si>
  <si>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</si>
  <si>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</si>
  <si>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</si>
  <si>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</si>
  <si>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</si>
  <si>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</si>
  <si>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</si>
  <si>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</si>
  <si>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</si>
  <si>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</si>
  <si>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</si>
  <si>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</si>
  <si>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</si>
  <si>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</si>
  <si>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</si>
  <si>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</si>
  <si>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</si>
  <si>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</si>
  <si>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</si>
  <si>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</si>
  <si>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</si>
  <si>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</si>
  <si>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</si>
  <si>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</si>
  <si>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</si>
  <si>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</si>
  <si>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</si>
  <si>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</si>
  <si>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</si>
  <si>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</si>
  <si>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</si>
  <si>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</si>
  <si>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</si>
  <si>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</si>
  <si>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</si>
  <si>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</si>
  <si>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</si>
  <si>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</si>
  <si>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</si>
  <si>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</si>
  <si>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</si>
  <si>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</si>
  <si>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</si>
  <si>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</si>
  <si>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</si>
  <si>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</si>
  <si>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</si>
  <si>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</si>
  <si>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</si>
  <si>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</si>
  <si>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</si>
  <si>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</si>
  <si>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</si>
  <si>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</si>
  <si>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</si>
  <si>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</si>
  <si>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</si>
  <si>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</si>
  <si>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</si>
  <si>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</si>
  <si>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</si>
  <si>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</si>
  <si>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</si>
  <si>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</si>
  <si>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</si>
  <si>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</si>
  <si>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</si>
  <si>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</si>
  <si>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</si>
  <si>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</si>
  <si>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</si>
  <si>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</si>
  <si>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</si>
  <si>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</si>
  <si>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</si>
  <si>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</si>
  <si>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</si>
  <si>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</si>
  <si>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</si>
  <si>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</si>
  <si>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</si>
  <si>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</si>
  <si>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</si>
  <si>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</si>
  <si>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</si>
  <si>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</si>
  <si>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</si>
  <si>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</si>
  <si>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</si>
  <si>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</si>
  <si>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</si>
  <si>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</si>
  <si>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</si>
  <si>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</si>
  <si>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</si>
  <si>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</si>
  <si>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</si>
  <si>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</si>
  <si>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</si>
  <si>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</si>
  <si>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</si>
  <si>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</si>
  <si>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</si>
  <si>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</si>
  <si>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</si>
  <si>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</si>
  <si>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</si>
  <si>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</si>
  <si>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</si>
  <si>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</si>
  <si>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</si>
  <si>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</si>
  <si>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</si>
  <si>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</si>
  <si>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</si>
  <si>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</si>
  <si>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</si>
  <si>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</si>
  <si>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</si>
  <si>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</si>
  <si>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</si>
  <si>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</si>
  <si>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</si>
  <si>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</si>
  <si>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</si>
  <si>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</si>
  <si>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</si>
  <si>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</si>
  <si>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</si>
  <si>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</si>
  <si>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</si>
  <si>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</si>
  <si>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</si>
  <si>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</si>
  <si>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</si>
  <si>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</si>
  <si>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</si>
  <si>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</si>
  <si>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</si>
  <si>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</si>
  <si>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</si>
  <si>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</si>
  <si>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</si>
  <si>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</si>
  <si>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</si>
  <si>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</si>
  <si>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</si>
  <si>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</si>
  <si>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</si>
  <si>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</si>
  <si>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</si>
  <si>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</si>
  <si>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</si>
  <si>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</si>
  <si>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</si>
  <si>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</si>
  <si>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</si>
  <si>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</si>
  <si>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</si>
  <si>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</si>
  <si>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</si>
  <si>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</si>
  <si>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</si>
  <si>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</si>
  <si>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</si>
  <si>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</si>
  <si>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</si>
  <si>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</si>
  <si>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</si>
  <si>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</si>
  <si>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</si>
  <si>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</si>
  <si>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</si>
  <si>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</si>
  <si>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</si>
  <si>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</si>
  <si>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</si>
  <si>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</si>
  <si>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</si>
  <si>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</si>
  <si>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</si>
  <si>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</si>
  <si>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</si>
  <si>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</si>
  <si>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</si>
  <si>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</si>
  <si>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</si>
  <si>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</si>
  <si>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</si>
  <si>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</si>
  <si>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</si>
  <si>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</si>
  <si>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</si>
  <si>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</si>
  <si>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</si>
  <si>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</si>
  <si>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</si>
  <si>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</si>
  <si>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</si>
  <si>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</si>
  <si>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</si>
  <si>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</si>
  <si>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</si>
  <si>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</si>
  <si>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</si>
  <si>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</si>
  <si>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</si>
  <si>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</si>
  <si>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</si>
  <si>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</si>
  <si>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</si>
  <si>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</si>
  <si>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</si>
  <si>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</si>
  <si>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</si>
  <si>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</si>
  <si>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</si>
  <si>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</si>
  <si>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</si>
  <si>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</si>
  <si>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</si>
  <si>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</si>
  <si>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</si>
  <si>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</si>
  <si>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</si>
  <si>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</si>
  <si>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</si>
  <si>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</si>
  <si>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</si>
  <si>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</si>
  <si>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</si>
  <si>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</si>
  <si>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</si>
  <si>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</si>
  <si>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</si>
  <si>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</si>
  <si>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</si>
  <si>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</si>
  <si>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</si>
  <si>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</si>
  <si>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</si>
  <si>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</si>
  <si>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</si>
  <si>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</si>
  <si>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</si>
  <si>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</si>
  <si>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</si>
  <si>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</si>
  <si>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</si>
  <si>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</si>
  <si>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</si>
  <si>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</si>
  <si>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</si>
  <si>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</si>
  <si>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</si>
  <si>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</si>
  <si>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</si>
  <si>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</si>
  <si>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</si>
  <si>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</si>
  <si>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</si>
  <si>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</si>
  <si>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</si>
  <si>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</si>
  <si>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</si>
  <si>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</si>
  <si>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</si>
  <si>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</si>
  <si>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</si>
  <si>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</si>
  <si>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</si>
  <si>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</si>
  <si>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</si>
  <si>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</si>
  <si>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</si>
  <si>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</si>
  <si>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</si>
  <si>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</si>
  <si>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</si>
  <si>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</si>
  <si>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</si>
  <si>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</si>
  <si>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</si>
  <si>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</si>
  <si>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</si>
  <si>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</si>
  <si>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</si>
  <si>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</si>
  <si>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</si>
  <si>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</si>
  <si>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</si>
  <si>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</si>
  <si>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</si>
  <si>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</si>
  <si>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</si>
  <si>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</si>
  <si>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</si>
  <si>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</si>
  <si>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</si>
  <si>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</si>
  <si>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</si>
  <si>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</si>
  <si>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</si>
  <si>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</si>
  <si>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</si>
  <si>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</si>
  <si>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</si>
  <si>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</si>
  <si>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</si>
  <si>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</si>
  <si>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</si>
  <si>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</si>
  <si>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</si>
  <si>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</si>
  <si>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</si>
  <si>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</si>
  <si>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</si>
  <si>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</si>
  <si>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</si>
  <si>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</si>
  <si>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</si>
  <si>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</si>
  <si>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</si>
  <si>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</si>
  <si>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</si>
  <si>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</si>
  <si>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</si>
  <si>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</si>
  <si>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</si>
  <si>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</si>
  <si>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</si>
  <si>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</si>
  <si>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</si>
  <si>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</si>
  <si>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</si>
  <si>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</si>
  <si>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</si>
  <si>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</si>
  <si>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</si>
  <si>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</si>
  <si>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</si>
  <si>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</si>
  <si>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</si>
  <si>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</si>
  <si>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</si>
  <si>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</si>
  <si>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</si>
  <si>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</si>
  <si>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</si>
  <si>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</si>
  <si>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</si>
  <si>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</si>
  <si>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</si>
  <si>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</si>
  <si>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</si>
  <si>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</si>
  <si>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</si>
  <si>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</si>
  <si>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</si>
  <si>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</si>
  <si>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</si>
  <si>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</si>
  <si>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</si>
  <si>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</si>
  <si>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</si>
  <si>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</si>
  <si>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</si>
  <si>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</si>
  <si>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</si>
  <si>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</si>
  <si>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</si>
  <si>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</si>
  <si>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</si>
  <si>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</si>
  <si>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</si>
  <si>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</si>
  <si>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</si>
  <si>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</si>
  <si>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</si>
  <si>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</si>
  <si>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</si>
  <si>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</si>
  <si>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</si>
  <si>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</si>
  <si>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</si>
  <si>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</si>
  <si>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</si>
  <si>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</si>
  <si>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</si>
  <si>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</si>
  <si>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</si>
  <si>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</si>
  <si>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</si>
  <si>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</si>
  <si>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</si>
  <si>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</si>
  <si>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</si>
  <si>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</si>
  <si>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</si>
  <si>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</si>
  <si>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</si>
  <si>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</si>
  <si>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</si>
  <si>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</si>
  <si>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</si>
  <si>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</si>
  <si>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</si>
  <si>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</si>
  <si>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</si>
  <si>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</si>
  <si>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</si>
  <si>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</si>
  <si>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</si>
  <si>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</si>
  <si>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</si>
  <si>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</si>
  <si>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</si>
  <si>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</si>
  <si>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</si>
  <si>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</si>
  <si>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</si>
  <si>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</si>
  <si>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</si>
  <si>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</si>
  <si>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</si>
  <si>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</si>
  <si>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</si>
  <si>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</si>
  <si>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</si>
  <si>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</si>
  <si>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</si>
  <si>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</si>
  <si>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</si>
  <si>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</si>
  <si>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</si>
  <si>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</si>
  <si>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</si>
  <si>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</si>
  <si>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</si>
  <si>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</si>
  <si>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</si>
  <si>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</si>
  <si>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</si>
  <si>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</si>
  <si>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</si>
  <si>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</si>
  <si>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</si>
  <si>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</si>
  <si>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</si>
  <si>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</si>
  <si>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</si>
  <si>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</si>
  <si>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</si>
  <si>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</si>
  <si>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</si>
  <si>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</si>
  <si>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</si>
  <si>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</si>
  <si>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</si>
  <si>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</si>
  <si>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</si>
  <si>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</si>
  <si>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</si>
  <si>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</si>
  <si>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</si>
  <si>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</si>
  <si>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</si>
  <si>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</si>
  <si>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</si>
  <si>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</si>
  <si>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</si>
  <si>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</si>
  <si>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</si>
  <si>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</si>
  <si>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</si>
  <si>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</si>
  <si>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</si>
  <si>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</si>
  <si>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</si>
  <si>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</si>
  <si>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</si>
  <si>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</si>
  <si>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</si>
  <si>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</si>
  <si>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</si>
  <si>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</si>
  <si>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</si>
  <si>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</si>
  <si>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</si>
  <si>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</si>
  <si>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</si>
  <si>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</si>
  <si>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</si>
  <si>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</si>
  <si>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</si>
  <si>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</si>
  <si>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</si>
  <si>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</si>
  <si>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</si>
  <si>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</si>
  <si>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</si>
  <si>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</si>
  <si>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</si>
  <si>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</si>
  <si>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</si>
  <si>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</si>
  <si>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</si>
  <si>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</si>
  <si>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</si>
  <si>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</si>
  <si>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</si>
  <si>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</si>
  <si>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</si>
  <si>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</si>
  <si>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</si>
  <si>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</si>
  <si>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</si>
  <si>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</si>
  <si>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</si>
  <si>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</si>
  <si>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</si>
  <si>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</si>
  <si>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</si>
  <si>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</si>
  <si>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</si>
  <si>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</si>
  <si>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</si>
  <si>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</si>
  <si>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</si>
  <si>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</si>
  <si>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</si>
  <si>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</si>
  <si>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</si>
  <si>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</si>
  <si>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</si>
  <si>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</si>
  <si>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</si>
  <si>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</si>
  <si>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</si>
  <si>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</si>
  <si>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</si>
  <si>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</si>
  <si>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</si>
  <si>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</si>
  <si>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</si>
  <si>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</si>
  <si>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</si>
  <si>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</si>
  <si>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</si>
  <si>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</si>
  <si>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</si>
  <si>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</si>
  <si>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</si>
  <si>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</si>
  <si>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</si>
  <si>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</si>
  <si>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</si>
  <si>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</si>
  <si>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</si>
  <si>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</si>
  <si>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</si>
  <si>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</si>
  <si>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</si>
  <si>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</si>
  <si>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</si>
  <si>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</si>
  <si>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</si>
  <si>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</si>
  <si>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</si>
  <si>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</si>
  <si>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</si>
  <si>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</si>
  <si>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</si>
  <si>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</si>
  <si>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</si>
  <si>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</si>
  <si>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</si>
  <si>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</si>
  <si>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</si>
  <si>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</si>
  <si>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</si>
  <si>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</si>
  <si>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</si>
  <si>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</si>
  <si>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</si>
  <si>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</si>
  <si>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</si>
  <si>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</si>
  <si>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</si>
  <si>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</si>
  <si>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</si>
  <si>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</si>
  <si>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</si>
  <si>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</si>
  <si>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</si>
  <si>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</si>
  <si>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</si>
  <si>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</si>
  <si>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</si>
  <si>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</si>
  <si>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</si>
  <si>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</si>
  <si>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</si>
  <si>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</si>
  <si>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</si>
  <si>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</si>
  <si>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</si>
  <si>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</si>
  <si>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</si>
  <si>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</si>
  <si>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</si>
  <si>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</si>
  <si>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</si>
  <si>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</si>
  <si>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</si>
  <si>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</si>
  <si>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</si>
  <si>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</si>
  <si>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</si>
  <si>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</si>
  <si>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</si>
  <si>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</si>
  <si>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</si>
  <si>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</si>
  <si>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</si>
  <si>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</si>
  <si>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</si>
  <si>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</si>
  <si>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</si>
  <si>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</si>
  <si>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</si>
  <si>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</si>
  <si>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</si>
  <si>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</si>
  <si>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</si>
  <si>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</si>
  <si>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</si>
  <si>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</si>
  <si>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</si>
  <si>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</si>
  <si>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</si>
  <si>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</si>
  <si>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</si>
  <si>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</si>
  <si>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</si>
  <si>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</si>
  <si>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</si>
  <si>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</si>
  <si>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</si>
  <si>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</si>
  <si>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</si>
  <si>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</si>
  <si>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</si>
  <si>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</si>
  <si>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</si>
  <si>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</si>
  <si>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</si>
  <si>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</si>
  <si>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</si>
  <si>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</si>
  <si>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</si>
  <si>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</si>
  <si>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</si>
  <si>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</si>
  <si>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</si>
  <si>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</si>
  <si>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</si>
  <si>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</si>
  <si>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</si>
  <si>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</si>
  <si>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</si>
  <si>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</si>
  <si>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</si>
  <si>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</si>
  <si>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</si>
  <si>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</si>
  <si>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</si>
  <si>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</si>
  <si>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</si>
  <si>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</si>
  <si>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</si>
  <si>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</si>
  <si>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</si>
  <si>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</si>
  <si>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</si>
  <si>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</si>
  <si>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</si>
  <si>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</si>
  <si>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</si>
  <si>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</si>
  <si>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</si>
  <si>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</si>
  <si>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</si>
  <si>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</si>
  <si>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</si>
  <si>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</si>
  <si>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</si>
  <si>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</si>
  <si>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</si>
  <si>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</si>
  <si>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</si>
  <si>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</si>
  <si>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</si>
  <si>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</si>
  <si>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</si>
  <si>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</si>
  <si>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</si>
  <si>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</si>
  <si>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</si>
  <si>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</si>
  <si>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</si>
  <si>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</si>
  <si>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</si>
  <si>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</si>
  <si>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</si>
  <si>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</si>
  <si>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</si>
  <si>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</si>
  <si>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</si>
  <si>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</si>
  <si>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</si>
  <si>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</si>
  <si>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</si>
  <si>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</si>
  <si>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</si>
  <si>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</si>
  <si>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</si>
  <si>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</si>
  <si>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</si>
  <si>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</si>
  <si>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</si>
  <si>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</si>
  <si>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</si>
  <si>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</si>
  <si>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</si>
  <si>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</si>
  <si>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</si>
  <si>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</si>
  <si>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</si>
  <si>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</si>
  <si>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</si>
  <si>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</si>
  <si>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</si>
  <si>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</si>
  <si>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</si>
  <si>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</si>
  <si>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</si>
  <si>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</si>
  <si>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</si>
  <si>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</si>
  <si>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</si>
  <si>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</si>
  <si>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</si>
  <si>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</si>
  <si>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</si>
  <si>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</si>
  <si>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</si>
  <si>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</si>
  <si>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</si>
  <si>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</si>
  <si>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</si>
  <si>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</si>
  <si>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</si>
  <si>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</si>
  <si>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</si>
  <si>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</si>
  <si>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</si>
  <si>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</si>
  <si>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</si>
  <si>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</si>
  <si>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</si>
  <si>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</si>
  <si>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</si>
  <si>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</si>
  <si>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</si>
  <si>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</si>
  <si>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</si>
  <si>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</si>
  <si>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</si>
  <si>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</si>
  <si>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</si>
  <si>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</si>
  <si>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</si>
  <si>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</si>
  <si>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</si>
  <si>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</si>
  <si>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</si>
  <si>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</si>
  <si>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</si>
  <si>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</si>
  <si>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</si>
  <si>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</si>
  <si>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</si>
  <si>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</si>
  <si>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</si>
  <si>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</si>
  <si>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</si>
  <si>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</si>
  <si>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</si>
  <si>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</si>
  <si>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</si>
  <si>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</si>
  <si>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</si>
  <si>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</si>
  <si>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</si>
  <si>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</si>
  <si>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</si>
  <si>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</si>
  <si>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</si>
  <si>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</si>
  <si>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</si>
  <si>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</si>
  <si>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</si>
  <si>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</si>
  <si>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</si>
  <si>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</si>
  <si>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</si>
  <si>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</si>
  <si>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</si>
  <si>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</si>
  <si>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</si>
  <si>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</si>
  <si>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</si>
  <si>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</si>
  <si>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</si>
  <si>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</si>
  <si>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</si>
  <si>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</si>
  <si>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</si>
  <si>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</si>
  <si>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</si>
  <si>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</si>
  <si>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</si>
  <si>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</si>
  <si>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</si>
  <si>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</si>
  <si>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</si>
  <si>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</si>
  <si>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</si>
  <si>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</si>
  <si>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</si>
  <si>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</si>
  <si>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</si>
  <si>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</si>
  <si>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</si>
  <si>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</si>
  <si>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</si>
  <si>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</si>
  <si>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</si>
  <si>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</si>
  <si>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</si>
  <si>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</si>
  <si>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</si>
  <si>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</si>
  <si>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</si>
  <si>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</si>
  <si>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</si>
  <si>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</si>
  <si>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</si>
  <si>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</si>
  <si>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</si>
  <si>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</si>
  <si>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</si>
  <si>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</si>
  <si>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</si>
  <si>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</si>
  <si>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</si>
  <si>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</si>
  <si>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</si>
  <si>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</si>
  <si>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</si>
  <si>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</si>
  <si>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</si>
  <si>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</si>
  <si>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</si>
  <si>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</si>
  <si>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</si>
  <si>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</si>
  <si>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</si>
  <si>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</si>
  <si>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</si>
  <si>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</si>
  <si>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</si>
  <si>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</si>
  <si>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</si>
  <si>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</si>
  <si>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</si>
  <si>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</si>
  <si>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</si>
  <si>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</si>
  <si>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</si>
  <si>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</si>
  <si>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</si>
  <si>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</si>
  <si>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</si>
  <si>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</si>
  <si>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</si>
  <si>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</si>
  <si>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</si>
  <si>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</si>
  <si>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</si>
  <si>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</si>
  <si>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</si>
  <si>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</si>
  <si>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</si>
  <si>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</si>
  <si>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</si>
  <si>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</si>
  <si>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</si>
  <si>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</si>
  <si>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</si>
  <si>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</si>
  <si>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</si>
  <si>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</si>
  <si>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</si>
  <si>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</si>
  <si>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</si>
  <si>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</si>
  <si>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</si>
  <si>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</si>
  <si>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</si>
  <si>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</si>
  <si>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</si>
  <si>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</si>
  <si>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</si>
  <si>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</si>
  <si>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</si>
  <si>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</si>
  <si>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</si>
  <si>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</si>
  <si>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</si>
  <si>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</si>
  <si>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</si>
  <si>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</si>
  <si>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</si>
  <si>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</si>
  <si>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</si>
  <si>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</si>
  <si>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</si>
  <si>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</si>
  <si>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</si>
  <si>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</si>
  <si>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</si>
  <si>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</si>
  <si>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</si>
  <si>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</si>
  <si>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</si>
  <si>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</si>
  <si>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</si>
  <si>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</si>
  <si>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</si>
  <si>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</si>
  <si>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</si>
  <si>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</si>
  <si>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</si>
  <si>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</si>
  <si>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</si>
  <si>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</si>
  <si>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</si>
  <si>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</si>
  <si>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</si>
  <si>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</si>
  <si>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</si>
  <si>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</si>
  <si>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</si>
  <si>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</si>
  <si>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</si>
  <si>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</si>
  <si>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</si>
  <si>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</si>
  <si>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</si>
  <si>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</si>
  <si>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</si>
  <si>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</si>
  <si>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</si>
  <si>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</si>
  <si>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</si>
  <si>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</si>
  <si>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</si>
  <si>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</si>
  <si>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</si>
  <si>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</si>
  <si>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</si>
  <si>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</si>
  <si>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</si>
  <si>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</si>
  <si>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</si>
  <si>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</si>
  <si>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</si>
  <si>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</si>
  <si>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</si>
  <si>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</si>
  <si>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</si>
  <si>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</si>
  <si>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</si>
  <si>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</si>
  <si>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</si>
  <si>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</si>
  <si>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</si>
  <si>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</si>
  <si>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</si>
  <si>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</si>
  <si>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</si>
  <si>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</si>
  <si>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</si>
  <si>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</si>
  <si>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</si>
  <si>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</si>
  <si>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</si>
  <si>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</si>
  <si>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</si>
  <si>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</si>
  <si>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</si>
  <si>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</si>
  <si>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</si>
  <si>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</si>
  <si>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</si>
  <si>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</si>
  <si>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</si>
  <si>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</si>
  <si>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</si>
  <si>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</si>
  <si>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</si>
  <si>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</si>
  <si>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</si>
  <si>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</si>
  <si>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</si>
  <si>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</si>
  <si>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</si>
  <si>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</si>
  <si>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</si>
  <si>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</si>
  <si>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</si>
  <si>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</si>
  <si>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</si>
  <si>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</si>
  <si>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</si>
  <si>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</si>
  <si>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</si>
  <si>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</si>
  <si>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</si>
  <si>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</si>
  <si>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</si>
  <si>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</si>
  <si>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</si>
  <si>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</si>
  <si>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</si>
  <si>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</si>
  <si>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</si>
  <si>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</si>
  <si>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</si>
  <si>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</si>
  <si>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</si>
  <si>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</si>
  <si>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</si>
  <si>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</si>
  <si>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</si>
  <si>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</si>
  <si>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</si>
  <si>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</si>
  <si>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</si>
  <si>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</si>
  <si>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</si>
  <si>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</si>
  <si>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</si>
  <si>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</si>
  <si>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</si>
  <si>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</si>
  <si>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</si>
  <si>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</si>
  <si>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</si>
  <si>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</si>
  <si>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</si>
  <si>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</si>
  <si>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</si>
  <si>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</si>
  <si>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</si>
  <si>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</si>
  <si>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</si>
  <si>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</si>
  <si>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</si>
  <si>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</si>
  <si>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</si>
  <si>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</si>
  <si>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</si>
  <si>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</si>
  <si>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</si>
  <si>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</si>
  <si>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</si>
  <si>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</si>
  <si>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</si>
  <si>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</si>
  <si>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</si>
  <si>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</si>
  <si>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</si>
  <si>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</si>
  <si>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</si>
  <si>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</si>
  <si>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</si>
  <si>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</si>
  <si>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</si>
  <si>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</si>
  <si>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</si>
  <si>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</si>
  <si>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</si>
  <si>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</si>
  <si>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</si>
  <si>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</si>
  <si>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</si>
  <si>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</si>
  <si>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</si>
  <si>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</si>
  <si>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</si>
  <si>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</si>
  <si>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</si>
  <si>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</si>
  <si>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</si>
  <si>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</si>
  <si>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</si>
  <si>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</si>
  <si>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</si>
  <si>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</si>
  <si>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</si>
  <si>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</si>
  <si>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</si>
  <si>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</si>
  <si>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</si>
  <si>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</si>
  <si>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</si>
  <si>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</si>
  <si>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</si>
  <si>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</si>
  <si>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</si>
  <si>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</si>
  <si>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</si>
  <si>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</si>
  <si>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</si>
  <si>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</si>
  <si>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</si>
  <si>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</si>
  <si>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</si>
  <si>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</si>
  <si>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</si>
  <si>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</si>
  <si>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</si>
  <si>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</si>
  <si>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</si>
  <si>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</si>
  <si>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</si>
  <si>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</si>
  <si>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</si>
  <si>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</si>
  <si>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</si>
  <si>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</si>
  <si>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</si>
  <si>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</si>
  <si>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</si>
  <si>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</si>
  <si>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</si>
  <si>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</si>
  <si>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</si>
  <si>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</si>
  <si>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</si>
  <si>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</si>
  <si>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</si>
  <si>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</si>
  <si>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</si>
  <si>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</si>
  <si>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</si>
  <si>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</si>
  <si>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</si>
  <si>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</si>
  <si>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</si>
  <si>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</si>
  <si>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</si>
  <si>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</si>
  <si>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</si>
  <si>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</si>
  <si>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</si>
  <si>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</si>
  <si>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</si>
  <si>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</si>
  <si>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</si>
  <si>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</si>
  <si>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</si>
  <si>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</si>
  <si>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</si>
  <si>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</si>
  <si>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</si>
  <si>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</si>
  <si>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</si>
  <si>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</si>
  <si>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</si>
  <si>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</si>
  <si>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</si>
  <si>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</si>
  <si>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</si>
  <si>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</si>
  <si>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</si>
  <si>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</si>
  <si>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</si>
  <si>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</si>
  <si>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</si>
  <si>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</si>
  <si>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</si>
  <si>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</si>
  <si>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</si>
  <si>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</si>
  <si>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</si>
  <si>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</si>
  <si>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</si>
  <si>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</si>
  <si>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</si>
  <si>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</si>
  <si>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</si>
  <si>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</si>
  <si>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</si>
  <si>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</si>
  <si>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</si>
  <si>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</si>
  <si>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</si>
  <si>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</si>
  <si>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</si>
  <si>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</si>
  <si>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</si>
  <si>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</si>
  <si>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</si>
  <si>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</si>
  <si>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</si>
  <si>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</si>
  <si>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</si>
  <si>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</si>
  <si>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</si>
  <si>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</si>
  <si>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</si>
  <si>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</si>
  <si>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</si>
  <si>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</si>
  <si>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</si>
  <si>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</si>
  <si>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</si>
  <si>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</si>
  <si>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</si>
  <si>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</si>
  <si>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</si>
  <si>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</si>
  <si>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</si>
  <si>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</si>
  <si>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</si>
  <si>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</si>
  <si>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</si>
  <si>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</si>
  <si>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</si>
  <si>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</si>
  <si>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</si>
  <si>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</si>
  <si>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</si>
  <si>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</si>
  <si>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</si>
  <si>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</si>
  <si>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</si>
  <si>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</si>
  <si>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</si>
  <si>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</si>
  <si>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</si>
  <si>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</si>
  <si>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</si>
  <si>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</si>
  <si>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</si>
  <si>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</si>
  <si>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</si>
  <si>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</si>
  <si>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</si>
  <si>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</si>
  <si>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</si>
  <si>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</si>
  <si>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</si>
  <si>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</si>
  <si>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</si>
  <si>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</si>
  <si>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</si>
  <si>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</si>
  <si>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</si>
  <si>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</si>
  <si>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</si>
  <si>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</si>
  <si>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</si>
  <si>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</si>
  <si>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</si>
  <si>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</si>
  <si>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</si>
  <si>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</si>
  <si>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</si>
  <si>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</si>
  <si>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</si>
  <si>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</si>
  <si>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</si>
  <si>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</si>
  <si>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</si>
  <si>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</si>
  <si>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</si>
  <si>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</si>
  <si>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</si>
  <si>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</si>
  <si>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</si>
  <si>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</si>
  <si>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</si>
  <si>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</si>
  <si>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</si>
  <si>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</si>
  <si>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</si>
  <si>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</si>
  <si>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</si>
  <si>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</si>
  <si>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</si>
  <si>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</si>
  <si>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</si>
  <si>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</si>
  <si>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</si>
  <si>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</si>
  <si>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</si>
  <si>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</si>
  <si>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</si>
  <si>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</si>
  <si>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</si>
  <si>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</si>
  <si>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</si>
  <si>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</si>
  <si>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</si>
  <si>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</si>
  <si>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</si>
  <si>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</si>
  <si>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</si>
  <si>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</si>
  <si>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</si>
  <si>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</si>
  <si>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</si>
  <si>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</si>
  <si>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</si>
  <si>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</si>
  <si>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</si>
  <si>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</si>
  <si>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</si>
  <si>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</si>
  <si>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</si>
  <si>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</si>
  <si>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</si>
  <si>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</si>
  <si>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</si>
  <si>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</si>
  <si>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</si>
  <si>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</si>
  <si>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</si>
  <si>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</si>
  <si>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</si>
  <si>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</si>
  <si>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</si>
  <si>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</si>
  <si>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</si>
  <si>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</si>
  <si>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</si>
  <si>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</si>
  <si>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</si>
  <si>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</si>
  <si>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</si>
  <si>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</si>
  <si>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</si>
  <si>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</si>
  <si>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</si>
  <si>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</si>
  <si>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</si>
  <si>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</si>
  <si>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</si>
  <si>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</si>
  <si>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</si>
  <si>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</si>
  <si>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</si>
  <si>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</si>
  <si>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</si>
  <si>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</si>
  <si>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</si>
  <si>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</si>
  <si>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</si>
  <si>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</si>
  <si>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</si>
  <si>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</si>
  <si>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</si>
  <si>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</si>
  <si>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</si>
  <si>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</si>
  <si>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</si>
  <si>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</si>
  <si>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</si>
  <si>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</si>
  <si>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</si>
  <si>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</si>
  <si>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</si>
  <si>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</si>
  <si>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</si>
  <si>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</si>
  <si>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</si>
  <si>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</si>
  <si>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</si>
  <si>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</si>
  <si>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</si>
  <si>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</si>
  <si>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</si>
  <si>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</si>
  <si>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</si>
  <si>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</si>
  <si>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</si>
  <si>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</si>
  <si>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</si>
  <si>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</si>
  <si>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</si>
  <si>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</si>
  <si>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</si>
  <si>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</si>
  <si>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</si>
  <si>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</si>
  <si>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</si>
  <si>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</si>
  <si>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</si>
  <si>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</si>
  <si>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</si>
  <si>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</si>
  <si>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</si>
  <si>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</si>
  <si>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</si>
  <si>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</si>
  <si>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</si>
  <si>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</si>
  <si>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</si>
  <si>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</si>
  <si>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</si>
  <si>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</si>
  <si>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</si>
  <si>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</si>
  <si>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</si>
  <si>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</si>
  <si>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</si>
  <si>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</si>
  <si>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</si>
  <si>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</si>
  <si>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</si>
  <si>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</si>
  <si>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</si>
  <si>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</si>
  <si>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</si>
  <si>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</si>
  <si>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</si>
  <si>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</si>
  <si>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</si>
  <si>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</si>
  <si>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</si>
  <si>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</si>
  <si>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</si>
  <si>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</si>
  <si>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</si>
  <si>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</si>
  <si>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</si>
  <si>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</si>
  <si>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</si>
  <si>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</si>
  <si>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</si>
  <si>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</si>
  <si>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</si>
  <si>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</si>
  <si>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</si>
  <si>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</si>
  <si>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</si>
  <si>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</si>
  <si>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</si>
  <si>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</si>
  <si>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</si>
  <si>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</si>
  <si>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</si>
  <si>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</si>
  <si>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</si>
  <si>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</si>
  <si>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</si>
  <si>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</si>
  <si>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</si>
  <si>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</si>
  <si>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</si>
  <si>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</si>
  <si>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</si>
  <si>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</si>
  <si>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</si>
  <si>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</si>
  <si>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</si>
  <si>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</si>
  <si>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</si>
  <si>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</si>
  <si>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</si>
  <si>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</si>
  <si>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</si>
  <si>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</si>
  <si>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</si>
  <si>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</si>
  <si>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</si>
  <si>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</si>
  <si>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</si>
  <si>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</si>
  <si>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</si>
  <si>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</si>
  <si>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</si>
  <si>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</si>
  <si>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</si>
  <si>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</si>
  <si>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</si>
  <si>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</si>
  <si>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</si>
  <si>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</si>
  <si>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</si>
  <si>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</si>
  <si>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</si>
  <si>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</si>
  <si>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</si>
  <si>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</si>
  <si>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</si>
  <si>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</si>
  <si>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</si>
  <si>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</si>
  <si>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</si>
  <si>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</si>
  <si>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</si>
  <si>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</si>
  <si>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</si>
  <si>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</si>
  <si>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</si>
  <si>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</si>
  <si>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</si>
  <si>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</si>
  <si>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</si>
  <si>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</si>
  <si>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</si>
  <si>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</si>
  <si>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</si>
  <si>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</si>
  <si>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</si>
  <si>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</si>
  <si>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</si>
  <si>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</si>
  <si>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</si>
  <si>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</si>
  <si>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</si>
  <si>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</si>
  <si>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</si>
  <si>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</si>
  <si>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</si>
  <si>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</si>
  <si>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</si>
  <si>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</si>
  <si>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</si>
  <si>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</si>
  <si>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</si>
  <si>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</si>
  <si>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</si>
  <si>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</si>
  <si>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</si>
  <si>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</si>
  <si>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</si>
  <si>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</si>
  <si>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</si>
  <si>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</si>
  <si>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</si>
  <si>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</si>
  <si>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</si>
  <si>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</si>
  <si>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</si>
  <si>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</si>
  <si>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</si>
  <si>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</si>
  <si>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</si>
  <si>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</si>
  <si>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</si>
  <si>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</si>
  <si>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</si>
  <si>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</si>
  <si>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</si>
  <si>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</si>
  <si>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</si>
  <si>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</si>
  <si>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</si>
  <si>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</si>
  <si>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</si>
  <si>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</si>
  <si>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</si>
  <si>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</si>
  <si>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</si>
  <si>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</si>
  <si>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</si>
  <si>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</si>
  <si>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</si>
  <si>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</si>
  <si>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</si>
  <si>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</si>
  <si>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</si>
  <si>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</si>
  <si>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</si>
  <si>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</si>
  <si>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</si>
  <si>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</si>
  <si>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</si>
  <si>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</si>
  <si>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</si>
  <si>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</si>
  <si>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</si>
  <si>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</si>
  <si>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</si>
  <si>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</si>
  <si>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</si>
  <si>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</si>
  <si>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</si>
  <si>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</si>
  <si>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</si>
  <si>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</si>
  <si>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</si>
  <si>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</si>
  <si>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</si>
  <si>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</si>
  <si>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</si>
  <si>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</si>
  <si>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</si>
  <si>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</si>
  <si>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</si>
  <si>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</si>
  <si>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</si>
  <si>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</si>
  <si>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</si>
  <si>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</si>
  <si>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</si>
  <si>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</si>
  <si>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</si>
  <si>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</si>
  <si>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</si>
  <si>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</si>
  <si>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</si>
  <si>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</si>
  <si>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</si>
  <si>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</si>
  <si>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</si>
  <si>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</si>
  <si>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</si>
  <si>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</si>
  <si>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</si>
  <si>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</si>
  <si>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</si>
  <si>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</si>
  <si>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</si>
  <si>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</si>
  <si>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</si>
  <si>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</si>
  <si>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</si>
  <si>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</si>
  <si>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</si>
  <si>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</si>
  <si>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</si>
  <si>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</si>
  <si>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</si>
  <si>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</si>
  <si>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</si>
  <si>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</si>
  <si>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</si>
  <si>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</si>
  <si>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</si>
  <si>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</si>
  <si>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</si>
  <si>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</si>
  <si>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</si>
  <si>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</si>
  <si>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</si>
  <si>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</si>
  <si>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</si>
  <si>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</si>
  <si>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</si>
  <si>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</si>
  <si>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</si>
  <si>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</si>
  <si>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</si>
  <si>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</si>
  <si>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</si>
  <si>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</si>
  <si>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</si>
  <si>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</si>
  <si>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</si>
  <si>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</si>
  <si>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</si>
  <si>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</si>
  <si>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</si>
  <si>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</si>
  <si>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</si>
  <si>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</si>
  <si>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</si>
  <si>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</si>
  <si>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</si>
  <si>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</si>
  <si>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</si>
  <si>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</si>
  <si>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</si>
  <si>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</si>
  <si>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</si>
  <si>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</si>
  <si>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</si>
  <si>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</si>
  <si>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</si>
  <si>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</si>
  <si>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</si>
  <si>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</si>
  <si>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</si>
  <si>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</si>
  <si>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</si>
  <si>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</si>
  <si>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</si>
  <si>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</si>
  <si>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</si>
  <si>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</si>
  <si>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</si>
  <si>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</si>
  <si>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</si>
  <si>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</si>
  <si>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</si>
  <si>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</si>
  <si>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</si>
  <si>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</si>
  <si>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</si>
  <si>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</si>
  <si>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</si>
  <si>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</si>
  <si>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</si>
  <si>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</si>
  <si>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</si>
  <si>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</si>
  <si>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</si>
  <si>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</si>
  <si>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</si>
  <si>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</si>
  <si>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</si>
  <si>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</si>
  <si>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</si>
  <si>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</si>
  <si>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</si>
  <si>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</si>
  <si>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</si>
  <si>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</si>
  <si>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</si>
  <si>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</si>
  <si>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</si>
  <si>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</si>
  <si>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</si>
  <si>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</si>
  <si>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</si>
  <si>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</si>
  <si>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</si>
  <si>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</si>
  <si>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</si>
  <si>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</si>
  <si>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</si>
  <si>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</si>
  <si>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</si>
  <si>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</si>
  <si>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</si>
  <si>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</si>
  <si>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</si>
  <si>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</si>
  <si>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</si>
  <si>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</si>
  <si>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</si>
  <si>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</si>
  <si>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</si>
  <si>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</si>
  <si>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</si>
  <si>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</si>
  <si>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</si>
  <si>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</si>
  <si>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</si>
  <si>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</si>
  <si>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</si>
  <si>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</si>
  <si>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</si>
  <si>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</si>
  <si>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</si>
  <si>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</si>
  <si>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</si>
  <si>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</si>
  <si>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</si>
  <si>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</si>
  <si>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</si>
  <si>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</si>
  <si>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</si>
  <si>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</si>
  <si>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</si>
  <si>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</si>
  <si>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</si>
  <si>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</si>
  <si>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</si>
  <si>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</si>
  <si>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</si>
  <si>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</si>
  <si>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</si>
  <si>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</si>
  <si>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</si>
  <si>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</si>
  <si>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</si>
  <si>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</si>
  <si>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</si>
  <si>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</si>
  <si>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</si>
  <si>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</si>
  <si>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</si>
  <si>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</si>
  <si>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</si>
  <si>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</si>
  <si>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</si>
  <si>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</si>
  <si>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</si>
  <si>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</si>
  <si>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</si>
  <si>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</si>
  <si>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</si>
  <si>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</si>
  <si>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</si>
  <si>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</si>
  <si>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</si>
  <si>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</si>
  <si>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</si>
  <si>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</si>
  <si>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</si>
  <si>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</si>
  <si>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</si>
  <si>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</si>
  <si>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</si>
  <si>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</si>
  <si>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</si>
  <si>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</si>
  <si>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</si>
  <si>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</si>
  <si>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</si>
  <si>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</si>
  <si>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</si>
  <si>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</si>
  <si>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</si>
  <si>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</si>
  <si>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</si>
  <si>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</si>
  <si>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</si>
  <si>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</si>
  <si>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</si>
  <si>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</si>
  <si>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</si>
  <si>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</si>
  <si>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</si>
  <si>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</si>
  <si>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</si>
  <si>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</si>
  <si>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</si>
  <si>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</si>
  <si>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</si>
  <si>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</si>
  <si>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</si>
  <si>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</si>
  <si>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</si>
  <si>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</si>
  <si>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</si>
  <si>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</si>
  <si>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</si>
  <si>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</si>
  <si>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</si>
  <si>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</si>
  <si>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</si>
  <si>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</si>
  <si>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</si>
  <si>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</si>
  <si>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</si>
  <si>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</si>
  <si>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</si>
  <si>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</si>
  <si>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</si>
  <si>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</si>
  <si>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</si>
  <si>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</si>
  <si>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</si>
  <si>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</si>
  <si>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</si>
  <si>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</si>
  <si>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</si>
  <si>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</si>
  <si>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</si>
  <si>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</si>
  <si>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</si>
  <si>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</si>
  <si>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</si>
  <si>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</si>
  <si>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</si>
  <si>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</si>
  <si>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</si>
  <si>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</si>
  <si>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</si>
  <si>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</si>
  <si>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</si>
  <si>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</si>
  <si>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</si>
  <si>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</si>
  <si>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</si>
  <si>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</si>
  <si>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</si>
  <si>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</si>
  <si>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</si>
  <si>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</si>
  <si>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</si>
  <si>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</si>
  <si>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</si>
  <si>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</si>
  <si>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</si>
  <si>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</si>
  <si>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</si>
  <si>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</si>
  <si>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</si>
  <si>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</si>
  <si>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</si>
  <si>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</si>
  <si>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</si>
  <si>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</si>
  <si>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</si>
  <si>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</si>
  <si>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</si>
  <si>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</si>
  <si>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</si>
  <si>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</si>
  <si>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</si>
  <si>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</si>
  <si>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</si>
  <si>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</si>
  <si>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</si>
  <si>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</si>
  <si>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</si>
  <si>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</si>
  <si>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</si>
  <si>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</si>
  <si>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</si>
  <si>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</si>
  <si>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</si>
  <si>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</si>
  <si>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</si>
  <si>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</si>
  <si>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</si>
  <si>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</si>
  <si>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</si>
  <si>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</si>
  <si>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</si>
  <si>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</si>
  <si>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</si>
  <si>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</si>
  <si>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</si>
  <si>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</si>
  <si>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</si>
  <si>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</si>
  <si>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</si>
  <si>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</si>
  <si>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</si>
  <si>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</si>
  <si>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</si>
  <si>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</si>
  <si>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</si>
  <si>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</si>
  <si>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</si>
  <si>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</si>
  <si>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</si>
  <si>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</si>
  <si>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</si>
  <si>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</si>
  <si>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</si>
  <si>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</si>
  <si>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</si>
  <si>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</si>
  <si>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</si>
  <si>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</si>
  <si>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</si>
  <si>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</si>
  <si>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</si>
  <si>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</si>
  <si>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</si>
  <si>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</si>
  <si>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</si>
  <si>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</si>
  <si>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</si>
  <si>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</si>
  <si>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</si>
  <si>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</si>
  <si>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</si>
  <si>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</si>
  <si>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</si>
  <si>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</si>
  <si>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</si>
  <si>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</si>
  <si>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</si>
  <si>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</si>
  <si>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</si>
  <si>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</si>
  <si>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</si>
  <si>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</si>
  <si>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</si>
  <si>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</si>
  <si>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</si>
  <si>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</si>
  <si>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</si>
  <si>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</si>
  <si>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</si>
  <si>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</si>
  <si>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</si>
  <si>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</si>
  <si>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</si>
  <si>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</si>
  <si>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</si>
  <si>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</si>
  <si>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</si>
  <si>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</si>
  <si>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</si>
  <si>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</si>
  <si>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</si>
  <si>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</si>
  <si>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</si>
  <si>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</si>
  <si>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</si>
  <si>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</si>
  <si>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</si>
  <si>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</si>
  <si>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</si>
  <si>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</si>
  <si>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</si>
  <si>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</si>
  <si>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</si>
  <si>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</si>
  <si>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</si>
  <si>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</si>
  <si>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</si>
  <si>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</si>
  <si>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</si>
  <si>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</si>
  <si>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</si>
  <si>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</si>
  <si>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</si>
  <si>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</si>
  <si>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</si>
  <si>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</si>
  <si>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</si>
  <si>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</si>
  <si>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</si>
  <si>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</si>
  <si>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</si>
  <si>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</si>
  <si>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</si>
  <si>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</si>
  <si>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</si>
  <si>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</si>
  <si>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</si>
  <si>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</si>
  <si>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</si>
  <si>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</si>
  <si>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</si>
  <si>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</si>
  <si>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</si>
  <si>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</si>
  <si>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</si>
  <si>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</si>
  <si>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</si>
  <si>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</si>
  <si>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</si>
  <si>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</si>
  <si>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</si>
  <si>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</si>
  <si>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</si>
  <si>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</si>
  <si>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</si>
  <si>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</si>
  <si>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</si>
  <si>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</si>
  <si>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</si>
  <si>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</si>
  <si>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</si>
  <si>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</si>
  <si>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</si>
  <si>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</si>
  <si>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</si>
  <si>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</si>
  <si>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</si>
  <si>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</si>
  <si>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</si>
  <si>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</si>
  <si>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</si>
  <si>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</si>
  <si>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</si>
  <si>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</si>
  <si>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</si>
  <si>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</si>
  <si>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</si>
  <si>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</si>
  <si>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</si>
  <si>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</si>
  <si>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</si>
  <si>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</si>
  <si>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</si>
  <si>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</si>
  <si>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</si>
  <si>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</si>
  <si>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</si>
  <si>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</si>
  <si>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</si>
  <si>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</si>
  <si>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</si>
  <si>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</si>
  <si>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</si>
  <si>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</si>
  <si>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</si>
  <si>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</si>
  <si>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</si>
  <si>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</si>
  <si>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</si>
  <si>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</si>
  <si>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</si>
  <si>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</si>
  <si>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</si>
  <si>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</si>
  <si>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</si>
  <si>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</si>
  <si>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</si>
  <si>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</si>
  <si>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</si>
  <si>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</si>
  <si>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</si>
  <si>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</si>
  <si>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</si>
  <si>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</si>
  <si>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</si>
  <si>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</si>
  <si>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</si>
  <si>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</si>
  <si>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</si>
  <si>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</si>
  <si>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</si>
  <si>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</si>
  <si>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</si>
  <si>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</si>
  <si>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</si>
  <si>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</si>
  <si>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</si>
  <si>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</si>
  <si>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</si>
  <si>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</si>
  <si>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</si>
  <si>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</si>
  <si>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</si>
  <si>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</si>
  <si>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</si>
  <si>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</si>
  <si>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</si>
  <si>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</si>
  <si>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</si>
  <si>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</si>
  <si>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</si>
  <si>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</si>
  <si>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</si>
  <si>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</si>
  <si>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</si>
  <si>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</si>
  <si>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</si>
  <si>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</si>
  <si>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</si>
  <si>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</si>
  <si>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</si>
  <si>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</si>
  <si>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</si>
  <si>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</si>
  <si>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</si>
  <si>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</si>
  <si>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</si>
  <si>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</si>
  <si>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</si>
  <si>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</si>
  <si>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</si>
  <si>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</si>
  <si>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</si>
  <si>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</si>
  <si>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</si>
  <si>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</si>
  <si>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</si>
  <si>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</si>
  <si>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</si>
  <si>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</si>
  <si>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</si>
  <si>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</si>
  <si>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</si>
  <si>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</si>
  <si>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</si>
  <si>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</si>
  <si>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</si>
  <si>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</si>
  <si>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</si>
  <si>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</si>
  <si>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</si>
  <si>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</si>
  <si>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</si>
  <si>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</si>
  <si>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</si>
  <si>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</si>
  <si>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</si>
  <si>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</si>
  <si>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</si>
  <si>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</si>
  <si>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</si>
  <si>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</si>
  <si>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</si>
  <si>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</si>
  <si>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</si>
  <si>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</si>
  <si>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</si>
  <si>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</si>
  <si>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</si>
  <si>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</si>
  <si>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</si>
  <si>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</si>
  <si>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</si>
  <si>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</si>
  <si>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</si>
  <si>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</si>
  <si>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</si>
  <si>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</si>
  <si>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</si>
  <si>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</si>
  <si>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</si>
  <si>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</si>
  <si>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</si>
  <si>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</si>
  <si>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</si>
  <si>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</si>
  <si>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</si>
  <si>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</si>
  <si>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</si>
  <si>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</si>
  <si>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</si>
  <si>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</si>
  <si>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</si>
  <si>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</si>
  <si>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</si>
  <si>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</si>
  <si>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</si>
  <si>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</si>
  <si>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</si>
  <si>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</si>
  <si>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</si>
  <si>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</si>
  <si>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</si>
  <si>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</si>
  <si>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</si>
  <si>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</si>
  <si>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</si>
  <si>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</si>
  <si>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</si>
  <si>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</si>
  <si>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</si>
  <si>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</si>
  <si>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</si>
  <si>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</si>
  <si>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</si>
  <si>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</si>
  <si>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</si>
  <si>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</si>
  <si>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</si>
  <si>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</si>
  <si>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</si>
  <si>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</si>
  <si>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</si>
  <si>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</si>
  <si>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</si>
  <si>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</si>
  <si>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</si>
  <si>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</si>
  <si>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</si>
  <si>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</si>
  <si>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</si>
  <si>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</si>
  <si>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</si>
  <si>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</si>
  <si>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</si>
  <si>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</si>
  <si>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</si>
  <si>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</si>
  <si>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</si>
  <si>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</si>
  <si>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</si>
  <si>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</si>
  <si>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</si>
  <si>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</si>
  <si>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</si>
  <si>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</si>
  <si>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</si>
  <si>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</si>
  <si>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</si>
  <si>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</si>
  <si>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</si>
  <si>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</si>
  <si>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</si>
  <si>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</si>
  <si>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</si>
  <si>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</si>
  <si>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</si>
  <si>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</si>
  <si>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</si>
  <si>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</si>
  <si>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</si>
  <si>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</si>
  <si>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</si>
  <si>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</si>
  <si>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</si>
  <si>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</si>
  <si>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</si>
  <si>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</si>
  <si>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</si>
  <si>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</si>
  <si>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</si>
  <si>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</si>
  <si>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</si>
  <si>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</si>
  <si>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</si>
  <si>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</si>
  <si>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</si>
  <si>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</si>
  <si>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</si>
  <si>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</si>
  <si>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</si>
  <si>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</si>
  <si>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</si>
  <si>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</si>
  <si>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</si>
  <si>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</si>
  <si>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</si>
  <si>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</si>
  <si>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</si>
  <si>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</si>
  <si>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</si>
  <si>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</si>
  <si>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</si>
  <si>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</si>
  <si>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</si>
  <si>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</si>
  <si>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</si>
  <si>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</si>
  <si>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</si>
  <si>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</si>
  <si>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</si>
  <si>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</si>
  <si>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</si>
  <si>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</si>
  <si>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</si>
  <si>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</si>
  <si>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</si>
  <si>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</si>
  <si>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</si>
  <si>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</si>
  <si>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</si>
  <si>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</si>
  <si>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</si>
  <si>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</si>
  <si>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</si>
  <si>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</si>
  <si>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</si>
  <si>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</si>
  <si>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</si>
  <si>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</si>
  <si>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</si>
  <si>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</si>
  <si>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</si>
  <si>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</si>
  <si>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</si>
  <si>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</si>
  <si>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</si>
  <si>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</si>
  <si>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</si>
  <si>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</si>
  <si>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</si>
  <si>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</si>
  <si>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</si>
  <si>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</si>
  <si>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</si>
  <si>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</si>
  <si>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</si>
  <si>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</si>
  <si>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</si>
  <si>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</si>
  <si>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</si>
  <si>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</si>
  <si>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</si>
  <si>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</si>
  <si>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</si>
  <si>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</si>
  <si>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</si>
  <si>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</si>
  <si>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</si>
  <si>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</si>
  <si>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</si>
  <si>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</si>
  <si>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</si>
  <si>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</si>
  <si>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</si>
  <si>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</si>
  <si>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</si>
  <si>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</si>
  <si>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</si>
  <si>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</si>
  <si>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</si>
  <si>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</si>
  <si>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</si>
  <si>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</si>
  <si>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</si>
  <si>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</si>
  <si>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</si>
  <si>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</si>
  <si>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</si>
  <si>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</si>
  <si>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</si>
  <si>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</si>
  <si>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</si>
  <si>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</si>
  <si>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</si>
  <si>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</si>
  <si>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</si>
  <si>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</si>
  <si>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</si>
  <si>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</si>
  <si>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</si>
  <si>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</si>
  <si>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</si>
  <si>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</si>
  <si>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</si>
  <si>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</si>
  <si>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</si>
  <si>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</si>
  <si>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</si>
  <si>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</si>
  <si>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</si>
  <si>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</si>
  <si>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</si>
  <si>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</si>
  <si>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</si>
  <si>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</si>
  <si>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</si>
  <si>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</si>
  <si>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</si>
  <si>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</si>
  <si>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</si>
  <si>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</si>
  <si>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</si>
  <si>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</si>
  <si>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</si>
  <si>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</si>
  <si>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</si>
  <si>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</si>
  <si>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</si>
  <si>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</si>
  <si>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</si>
  <si>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</si>
  <si>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</si>
  <si>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</si>
  <si>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</si>
  <si>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</si>
  <si>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</si>
  <si>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</si>
  <si>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</si>
  <si>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</si>
  <si>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</si>
  <si>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</si>
  <si>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</si>
  <si>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</si>
  <si>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</si>
  <si>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</si>
  <si>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</si>
  <si>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</si>
  <si>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</si>
  <si>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</si>
  <si>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</si>
  <si>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</si>
  <si>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</si>
  <si>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</si>
  <si>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</si>
  <si>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</si>
  <si>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</si>
  <si>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</si>
  <si>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</si>
  <si>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</si>
  <si>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</si>
  <si>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</si>
  <si>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</si>
  <si>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</si>
  <si>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</si>
  <si>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</si>
  <si>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</si>
  <si>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</si>
  <si>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</si>
  <si>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</si>
  <si>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</si>
  <si>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</si>
  <si>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</si>
  <si>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</si>
  <si>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</si>
  <si>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</si>
  <si>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</si>
  <si>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</si>
  <si>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</si>
  <si>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</si>
  <si>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</si>
  <si>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</si>
  <si>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</si>
  <si>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</si>
  <si>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</si>
  <si>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</si>
  <si>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</si>
  <si>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</si>
  <si>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</si>
  <si>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</si>
  <si>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</si>
  <si>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</si>
  <si>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</si>
  <si>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</si>
  <si>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</si>
  <si>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</si>
  <si>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</si>
  <si>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</si>
  <si>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</si>
  <si>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</si>
  <si>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</si>
  <si>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</si>
  <si>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</si>
  <si>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</si>
  <si>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</si>
  <si>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</si>
  <si>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</si>
  <si>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</si>
  <si>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</si>
  <si>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</si>
  <si>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</si>
  <si>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</si>
  <si>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</si>
  <si>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</si>
  <si>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</si>
  <si>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</si>
  <si>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</si>
  <si>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</si>
  <si>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</si>
  <si>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</si>
  <si>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</si>
  <si>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</si>
  <si>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</si>
  <si>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</si>
  <si>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</si>
  <si>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</si>
  <si>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</si>
  <si>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</si>
  <si>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</si>
  <si>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</si>
  <si>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</si>
  <si>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</si>
  <si>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</si>
  <si>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</si>
  <si>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</si>
  <si>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</si>
  <si>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</si>
  <si>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</si>
  <si>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</si>
  <si>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</si>
  <si>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</si>
  <si>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</si>
  <si>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</si>
  <si>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</si>
  <si>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</si>
  <si>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</si>
  <si>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</si>
  <si>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</si>
  <si>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</si>
  <si>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</si>
  <si>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</si>
  <si>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</si>
  <si>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</si>
  <si>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</si>
  <si>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</si>
  <si>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</si>
  <si>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</si>
  <si>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</si>
  <si>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</si>
  <si>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</si>
  <si>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</si>
  <si>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</si>
  <si>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</si>
  <si>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</si>
  <si>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</si>
  <si>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</si>
  <si>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</si>
  <si>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</si>
  <si>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</si>
  <si>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</si>
  <si>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</si>
  <si>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</si>
  <si>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</si>
  <si>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</si>
  <si>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</si>
  <si>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</si>
  <si>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</si>
  <si>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</si>
  <si>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</si>
  <si>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</si>
  <si>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</si>
  <si>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</si>
  <si>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</si>
  <si>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</si>
  <si>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</si>
  <si>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</si>
  <si>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</si>
  <si>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</si>
  <si>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</si>
  <si>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</si>
  <si>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</si>
  <si>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</si>
  <si>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</si>
  <si>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</si>
  <si>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</si>
  <si>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</si>
  <si>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</si>
  <si>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</si>
  <si>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</si>
  <si>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</si>
  <si>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</si>
  <si>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</si>
  <si>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</si>
  <si>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</si>
  <si>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</si>
  <si>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</si>
  <si>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</si>
  <si>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</si>
  <si>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</si>
  <si>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</si>
  <si>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</si>
  <si>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</si>
  <si>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</si>
  <si>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</si>
  <si>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</si>
  <si>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</si>
  <si>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</si>
  <si>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</si>
  <si>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</si>
  <si>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</si>
  <si>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</si>
  <si>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</si>
  <si>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</si>
  <si>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</si>
  <si>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</si>
  <si>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</si>
  <si>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</si>
  <si>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</si>
  <si>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</si>
  <si>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</si>
  <si>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</si>
  <si>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</si>
  <si>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</si>
  <si>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</si>
  <si>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</si>
  <si>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</si>
  <si>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</si>
  <si>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</si>
  <si>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</si>
  <si>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</si>
  <si>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</si>
  <si>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</si>
  <si>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</si>
  <si>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</si>
  <si>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</si>
  <si>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</si>
  <si>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</si>
  <si>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</si>
  <si>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</si>
  <si>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</si>
  <si>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</si>
  <si>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</si>
  <si>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</si>
  <si>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</si>
  <si>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</si>
  <si>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</si>
  <si>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</si>
  <si>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</si>
  <si>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</si>
  <si>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</si>
  <si>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</si>
  <si>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</si>
  <si>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</si>
  <si>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</si>
  <si>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</si>
  <si>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</si>
  <si>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</si>
  <si>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</si>
  <si>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</si>
  <si>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</si>
  <si>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</si>
  <si>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</si>
  <si>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</si>
  <si>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</si>
  <si>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</si>
  <si>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</si>
  <si>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</si>
  <si>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</si>
  <si>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</si>
  <si>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</si>
  <si>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</si>
  <si>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</si>
  <si>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</si>
  <si>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</si>
  <si>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</si>
  <si>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</si>
  <si>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</si>
  <si>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</si>
  <si>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</si>
  <si>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</si>
  <si>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</si>
  <si>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</si>
  <si>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</si>
  <si>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</si>
  <si>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</si>
  <si>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</si>
  <si>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</si>
  <si>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</si>
  <si>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</si>
  <si>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</si>
  <si>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</si>
  <si>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</si>
  <si>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</si>
  <si>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</si>
  <si>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</si>
  <si>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</si>
  <si>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</si>
  <si>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</si>
  <si>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</si>
  <si>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</si>
  <si>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</si>
  <si>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</si>
  <si>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</si>
  <si>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</si>
  <si>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</si>
  <si>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</si>
  <si>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</si>
  <si>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</si>
  <si>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</si>
  <si>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</si>
  <si>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</si>
  <si>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</si>
  <si>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</si>
  <si>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</si>
  <si>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</si>
  <si>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</si>
  <si>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</si>
  <si>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</si>
  <si>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</si>
  <si>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</si>
  <si>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</si>
  <si>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</si>
  <si>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</si>
  <si>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</si>
  <si>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</si>
  <si>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</si>
  <si>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</si>
  <si>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</si>
  <si>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</si>
  <si>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</si>
  <si>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</si>
  <si>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</si>
  <si>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</si>
  <si>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</si>
  <si>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</si>
  <si>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</si>
  <si>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</si>
  <si>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</si>
  <si>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</si>
  <si>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</si>
  <si>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</si>
  <si>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</si>
  <si>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</si>
  <si>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</si>
  <si>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</si>
  <si>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</si>
  <si>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</si>
  <si>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</si>
  <si>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</si>
  <si>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</si>
  <si>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</si>
  <si>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</si>
  <si>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</si>
  <si>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</si>
  <si>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</si>
  <si>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</si>
  <si>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</si>
  <si>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</si>
  <si>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</si>
  <si>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</si>
  <si>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</si>
  <si>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</si>
  <si>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</si>
  <si>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</si>
  <si>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</si>
  <si>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</si>
  <si>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</si>
  <si>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</si>
  <si>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</si>
  <si>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</si>
  <si>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</si>
  <si>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</si>
  <si>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</si>
  <si>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</si>
  <si>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</si>
  <si>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</si>
  <si>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</si>
  <si>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</si>
  <si>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</si>
  <si>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</si>
  <si>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</si>
  <si>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</si>
  <si>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</si>
  <si>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</si>
  <si>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</si>
  <si>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</si>
  <si>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</si>
  <si>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</si>
  <si>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</si>
  <si>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</si>
  <si>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</si>
  <si>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</si>
  <si>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</si>
  <si>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</si>
  <si>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</si>
  <si>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</si>
  <si>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</si>
  <si>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</si>
  <si>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</si>
  <si>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</si>
  <si>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</si>
  <si>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</si>
  <si>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</si>
  <si>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</si>
  <si>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</si>
  <si>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</si>
  <si>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</si>
  <si>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</si>
  <si>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</si>
  <si>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</si>
  <si>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</si>
  <si>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</si>
  <si>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</si>
  <si>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</si>
  <si>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</si>
  <si>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</si>
  <si>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</si>
  <si>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</si>
  <si>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</si>
  <si>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</si>
  <si>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</si>
  <si>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</si>
  <si>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</si>
  <si>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</si>
  <si>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</si>
  <si>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</si>
  <si>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</si>
  <si>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</si>
  <si>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</si>
  <si>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</si>
  <si>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</si>
  <si>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</si>
  <si>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</si>
  <si>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</si>
  <si>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</si>
  <si>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</si>
  <si>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</si>
  <si>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</si>
  <si>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</si>
  <si>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</si>
  <si>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</si>
  <si>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</si>
  <si>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</si>
  <si>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</si>
  <si>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</si>
  <si>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</si>
  <si>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</si>
  <si>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</si>
  <si>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</si>
  <si>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</si>
  <si>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</si>
  <si>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</si>
  <si>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</si>
  <si>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</si>
  <si>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</si>
  <si>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</si>
  <si>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</si>
  <si>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</si>
  <si>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</si>
  <si>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</si>
  <si>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</si>
  <si>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</si>
  <si>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</si>
  <si>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</si>
  <si>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</si>
  <si>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</si>
  <si>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</si>
  <si>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</si>
  <si>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</si>
  <si>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</si>
  <si>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</si>
  <si>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</si>
  <si>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</si>
  <si>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</si>
  <si>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</si>
  <si>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</si>
  <si>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</si>
  <si>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</si>
  <si>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</si>
  <si>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</si>
  <si>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</si>
  <si>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</si>
  <si>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</si>
  <si>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</si>
  <si>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</si>
  <si>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</si>
  <si>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</si>
  <si>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</si>
  <si>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</si>
  <si>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</si>
  <si>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</si>
  <si>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</si>
  <si>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</si>
  <si>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</si>
  <si>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</si>
  <si>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</si>
  <si>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</si>
  <si>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</si>
  <si>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</si>
  <si>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</si>
  <si>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</si>
  <si>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</si>
  <si>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</si>
  <si>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</si>
  <si>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</si>
  <si>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</si>
  <si>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</si>
  <si>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</si>
  <si>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</si>
  <si>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</si>
  <si>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</si>
  <si>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</si>
  <si>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</si>
  <si>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</si>
  <si>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</si>
  <si>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</si>
  <si>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</si>
  <si>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</si>
  <si>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</si>
  <si>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</si>
  <si>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</si>
  <si>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</si>
  <si>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</si>
  <si>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</si>
  <si>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</si>
  <si>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</si>
  <si>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</si>
  <si>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</si>
  <si>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</si>
  <si>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</si>
  <si>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</si>
  <si>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</si>
  <si>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</si>
  <si>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</si>
  <si>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</si>
  <si>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</si>
  <si>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</si>
  <si>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</si>
  <si>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</si>
  <si>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</si>
  <si>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</si>
  <si>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</si>
  <si>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</si>
  <si>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</si>
  <si>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</si>
  <si>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</si>
  <si>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</si>
  <si>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</si>
  <si>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</si>
  <si>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</si>
  <si>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</si>
  <si>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</si>
  <si>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</si>
  <si>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</si>
  <si>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</si>
  <si>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</si>
  <si>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</si>
  <si>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</si>
  <si>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</si>
  <si>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</si>
  <si>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</si>
  <si>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</si>
  <si>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</si>
  <si>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</si>
  <si>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</si>
  <si>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</si>
  <si>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</si>
  <si>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</si>
  <si>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</si>
  <si>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</si>
  <si>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</si>
  <si>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</si>
  <si>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</si>
  <si>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</si>
  <si>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</si>
  <si>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</si>
  <si>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</si>
  <si>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</si>
  <si>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</si>
  <si>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</si>
  <si>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</si>
  <si>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</si>
  <si>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</si>
  <si>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</si>
  <si>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</si>
  <si>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</si>
  <si>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</si>
  <si>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</si>
  <si>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</si>
  <si>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</si>
  <si>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</si>
  <si>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</si>
  <si>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</si>
  <si>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</si>
  <si>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</si>
  <si>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</si>
  <si>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</si>
  <si>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</si>
  <si>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</si>
  <si>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</si>
  <si>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</si>
  <si>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</si>
  <si>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</si>
  <si>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</si>
  <si>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</si>
  <si>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</si>
  <si>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</si>
  <si>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</si>
  <si>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</si>
  <si>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</si>
  <si>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</si>
  <si>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</si>
  <si>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</si>
  <si>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</si>
  <si>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</si>
  <si>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</si>
  <si>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</si>
  <si>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</si>
  <si>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</si>
  <si>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</si>
  <si>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</si>
  <si>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</si>
  <si>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</si>
  <si>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</si>
  <si>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</si>
  <si>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</si>
  <si>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</si>
  <si>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</si>
  <si>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</si>
  <si>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</si>
  <si>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</si>
  <si>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</si>
  <si>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</si>
  <si>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</si>
  <si>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</si>
  <si>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</si>
  <si>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</si>
  <si>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</si>
  <si>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</si>
  <si>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</si>
  <si>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</si>
  <si>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</si>
  <si>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</si>
  <si>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</si>
  <si>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</si>
  <si>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</si>
  <si>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</si>
  <si>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</si>
  <si>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</si>
  <si>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</si>
  <si>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</si>
  <si>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</si>
  <si>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</si>
  <si>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</si>
  <si>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</si>
  <si>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</si>
  <si>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</si>
  <si>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</si>
  <si>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</si>
  <si>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</si>
  <si>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</si>
  <si>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</si>
  <si>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</si>
  <si>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</si>
  <si>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</si>
  <si>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</si>
  <si>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</si>
  <si>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</si>
  <si>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</si>
  <si>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</si>
  <si>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</si>
  <si>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</si>
  <si>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</si>
  <si>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</si>
  <si>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</si>
  <si>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</si>
  <si>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</si>
  <si>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</si>
  <si>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</si>
  <si>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</si>
  <si>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</si>
  <si>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</si>
  <si>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</si>
  <si>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</si>
  <si>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</si>
  <si>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</si>
  <si>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</si>
  <si>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</si>
  <si>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</si>
  <si>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</si>
  <si>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</si>
  <si>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</si>
  <si>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</si>
  <si>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</si>
  <si>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</si>
  <si>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</si>
  <si>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</si>
  <si>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</si>
  <si>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</si>
  <si>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</si>
  <si>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</si>
  <si>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</si>
  <si>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</si>
  <si>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</si>
  <si>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</si>
  <si>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</si>
  <si>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</si>
  <si>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</si>
  <si>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</si>
  <si>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</si>
  <si>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</si>
  <si>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</si>
  <si>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</si>
  <si>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</si>
  <si>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</si>
  <si>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</si>
  <si>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</si>
  <si>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</si>
  <si>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</si>
  <si>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</si>
  <si>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</si>
  <si>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</si>
  <si>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</si>
  <si>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</si>
  <si>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</si>
  <si>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</si>
  <si>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</si>
  <si>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</si>
  <si>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</si>
  <si>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</si>
  <si>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</si>
  <si>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</si>
  <si>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</si>
  <si>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</si>
  <si>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</si>
  <si>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</si>
  <si>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</si>
  <si>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</si>
  <si>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</si>
  <si>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</si>
  <si>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</si>
  <si>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</si>
  <si>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</si>
  <si>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</si>
  <si>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</si>
  <si>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</si>
  <si>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</si>
  <si>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</si>
  <si>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</si>
  <si>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</si>
  <si>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</si>
  <si>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</si>
  <si>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</si>
  <si>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</si>
  <si>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</si>
  <si>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</si>
  <si>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</si>
  <si>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</si>
  <si>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</si>
  <si>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</si>
  <si>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</si>
  <si>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</si>
  <si>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</si>
  <si>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</si>
  <si>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</si>
  <si>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</si>
  <si>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</si>
  <si>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</si>
  <si>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</si>
  <si>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</si>
  <si>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</si>
  <si>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</si>
  <si>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</si>
  <si>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</si>
  <si>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</si>
  <si>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</si>
  <si>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</si>
  <si>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</si>
  <si>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</si>
  <si>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</si>
  <si>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</si>
  <si>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</si>
  <si>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</si>
  <si>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</si>
  <si>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</si>
  <si>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</si>
  <si>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</si>
  <si>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</si>
  <si>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</si>
  <si>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</si>
  <si>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</si>
  <si>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</si>
  <si>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</si>
  <si>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</si>
  <si>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</si>
  <si>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</si>
  <si>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</si>
  <si>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</si>
  <si>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</si>
  <si>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</si>
  <si>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</si>
  <si>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</si>
  <si>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</si>
  <si>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</si>
  <si>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</si>
  <si>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</si>
  <si>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</si>
  <si>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</si>
  <si>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</si>
  <si>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</si>
  <si>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</si>
  <si>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</si>
  <si>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</si>
  <si>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</si>
  <si>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</si>
  <si>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</si>
  <si>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</si>
  <si>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</si>
  <si>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</si>
  <si>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</si>
  <si>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</si>
  <si>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</si>
  <si>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</si>
  <si>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</si>
  <si>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</si>
  <si>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</si>
  <si>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</si>
  <si>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</si>
  <si>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</si>
  <si>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</si>
  <si>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</si>
  <si>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</si>
  <si>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</si>
  <si>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</si>
  <si>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</si>
  <si>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</si>
  <si>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</si>
  <si>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</si>
  <si>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</si>
  <si>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</si>
  <si>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</si>
  <si>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</si>
  <si>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</si>
  <si>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</si>
  <si>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</si>
  <si>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</si>
  <si>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</si>
  <si>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</si>
  <si>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</si>
  <si>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</si>
  <si>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</si>
  <si>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</si>
  <si>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</si>
  <si>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</si>
  <si>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</si>
  <si>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</si>
  <si>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</si>
  <si>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</si>
  <si>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</si>
  <si>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</si>
  <si>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</si>
  <si>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</si>
  <si>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</si>
  <si>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</si>
  <si>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</si>
  <si>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</si>
  <si>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</si>
  <si>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</si>
  <si>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</si>
  <si>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</si>
  <si>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</si>
  <si>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</si>
  <si>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</si>
  <si>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</si>
  <si>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</si>
  <si>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</si>
  <si>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</si>
  <si>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</si>
  <si>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</si>
  <si>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</si>
  <si>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</si>
  <si>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</si>
  <si>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</si>
  <si>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</si>
  <si>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</si>
  <si>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</si>
  <si>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</si>
  <si>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</si>
  <si>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</si>
  <si>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</si>
  <si>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</si>
  <si>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</si>
  <si>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</si>
  <si>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</si>
  <si>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</si>
  <si>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</si>
  <si>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</si>
  <si>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</si>
  <si>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</si>
  <si>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</si>
  <si>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</si>
  <si>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</si>
  <si>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</si>
  <si>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</si>
  <si>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</si>
  <si>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</si>
  <si>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</si>
  <si>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</si>
  <si>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</si>
  <si>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</si>
  <si>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</si>
  <si>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</si>
  <si>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</si>
  <si>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</si>
  <si>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</si>
  <si>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</si>
  <si>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</si>
  <si>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</si>
  <si>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</si>
  <si>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</si>
  <si>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</si>
  <si>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</si>
  <si>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</si>
  <si>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</si>
  <si>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</si>
  <si>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</si>
  <si>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</si>
  <si>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</si>
  <si>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</si>
  <si>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</si>
  <si>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</si>
  <si>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</si>
  <si>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</si>
  <si>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</si>
  <si>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</si>
  <si>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</si>
  <si>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</si>
  <si>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</si>
  <si>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</si>
  <si>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</si>
  <si>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</si>
  <si>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</si>
  <si>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</si>
  <si>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</si>
  <si>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</si>
  <si>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</si>
  <si>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</si>
  <si>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</si>
  <si>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</si>
  <si>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</si>
  <si>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</si>
  <si>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</si>
  <si>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</si>
  <si>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</si>
  <si>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</si>
  <si>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</si>
  <si>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</si>
  <si>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</si>
  <si>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</si>
  <si>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</si>
  <si>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</si>
  <si>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</si>
  <si>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</si>
  <si>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</si>
  <si>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</si>
  <si>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</si>
  <si>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</si>
  <si>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</si>
  <si>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</si>
  <si>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</si>
  <si>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</si>
  <si>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</si>
  <si>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</si>
  <si>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</si>
  <si>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</si>
  <si>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</si>
  <si>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</si>
  <si>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</si>
  <si>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</si>
  <si>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</si>
  <si>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</si>
  <si>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</si>
  <si>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</si>
  <si>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</si>
  <si>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</si>
  <si>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</si>
  <si>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</si>
  <si>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</si>
  <si>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</si>
  <si>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</si>
  <si>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</si>
  <si>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</si>
  <si>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</si>
  <si>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</si>
  <si>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</si>
  <si>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</si>
  <si>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</si>
  <si>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</si>
  <si>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</si>
  <si>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</si>
  <si>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</si>
  <si>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</si>
  <si>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</si>
  <si>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</si>
  <si>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</si>
  <si>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</si>
  <si>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</si>
  <si>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</si>
  <si>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</si>
  <si>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</si>
  <si>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</si>
  <si>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</si>
  <si>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</si>
  <si>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</si>
  <si>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</si>
  <si>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</si>
  <si>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</si>
  <si>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</si>
  <si>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</si>
  <si>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</si>
  <si>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</si>
  <si>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</si>
  <si>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</si>
  <si>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</si>
  <si>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</si>
  <si>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</si>
  <si>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</si>
  <si>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</si>
  <si>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</si>
  <si>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</si>
  <si>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</si>
  <si>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</si>
  <si>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</si>
  <si>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</si>
  <si>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</si>
  <si>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</si>
  <si>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</si>
  <si>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</si>
  <si>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</si>
  <si>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</si>
  <si>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</si>
  <si>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</si>
  <si>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</si>
  <si>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</si>
  <si>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</si>
  <si>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</si>
  <si>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</si>
  <si>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</si>
  <si>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</si>
  <si>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</si>
  <si>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</si>
  <si>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</si>
  <si>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</si>
  <si>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</si>
  <si>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</si>
  <si>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</si>
  <si>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</si>
  <si>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</si>
  <si>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</si>
  <si>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</si>
  <si>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</si>
  <si>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</si>
  <si>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</si>
  <si>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</si>
  <si>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</si>
  <si>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</si>
  <si>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</si>
  <si>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</si>
  <si>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</si>
  <si>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</si>
  <si>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</si>
  <si>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</si>
  <si>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</si>
  <si>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</si>
  <si>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</si>
  <si>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</si>
  <si>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</si>
  <si>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</si>
  <si>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</si>
  <si>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</si>
  <si>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</si>
  <si>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</si>
  <si>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</si>
  <si>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</si>
  <si>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</si>
  <si>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</si>
  <si>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</si>
  <si>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</si>
  <si>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</si>
  <si>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</si>
  <si>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</si>
  <si>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</si>
  <si>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</si>
  <si>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</si>
  <si>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</si>
  <si>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</si>
  <si>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</si>
  <si>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</si>
  <si>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</si>
  <si>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</si>
  <si>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</si>
  <si>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</si>
  <si>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</si>
  <si>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</si>
  <si>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</si>
  <si>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</si>
  <si>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</si>
  <si>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</si>
  <si>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</si>
  <si>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</si>
  <si>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</si>
  <si>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</si>
  <si>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</si>
  <si>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</si>
  <si>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</si>
  <si>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</si>
  <si>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</si>
  <si>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</si>
  <si>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</si>
  <si>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</si>
  <si>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</si>
  <si>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</si>
  <si>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</si>
  <si>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</si>
  <si>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</si>
  <si>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</si>
  <si>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</si>
  <si>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</si>
  <si>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</si>
  <si>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</si>
  <si>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</si>
  <si>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</si>
  <si>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</si>
  <si>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</si>
  <si>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</si>
  <si>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</si>
  <si>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</si>
  <si>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</si>
  <si>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</si>
  <si>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</si>
  <si>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</si>
  <si>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</si>
  <si>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</si>
  <si>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</si>
  <si>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</si>
  <si>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</si>
  <si>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</si>
  <si>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</si>
  <si>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</si>
  <si>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</si>
  <si>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</si>
  <si>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</si>
  <si>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</si>
  <si>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</si>
  <si>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</si>
  <si>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</si>
  <si>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</si>
  <si>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</si>
  <si>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</si>
  <si>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</si>
  <si>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</si>
  <si>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</si>
  <si>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</si>
  <si>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</si>
  <si>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</si>
  <si>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</si>
  <si>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</si>
  <si>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</si>
  <si>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</si>
  <si>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</si>
  <si>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</si>
  <si>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</si>
  <si>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</si>
  <si>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</si>
  <si>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</si>
  <si>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</si>
  <si>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</si>
  <si>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</si>
  <si>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</si>
  <si>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</si>
  <si>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</si>
  <si>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</si>
  <si>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</si>
  <si>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</si>
  <si>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</si>
  <si>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</si>
  <si>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</si>
  <si>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</si>
  <si>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</si>
  <si>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</si>
  <si>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</si>
  <si>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</si>
  <si>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</si>
  <si>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</si>
  <si>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</si>
  <si>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</si>
  <si>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</si>
  <si>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</si>
  <si>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</si>
  <si>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</si>
  <si>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</si>
  <si>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</si>
  <si>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</si>
  <si>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</si>
  <si>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</si>
  <si>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</si>
  <si>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</si>
  <si>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</si>
  <si>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</si>
  <si>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</si>
  <si>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</si>
  <si>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</si>
  <si>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</si>
  <si>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</si>
  <si>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</si>
  <si>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</si>
  <si>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</si>
  <si>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</si>
  <si>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</si>
  <si>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</si>
  <si>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</si>
  <si>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</si>
  <si>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</si>
  <si>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</si>
  <si>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</si>
  <si>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</si>
  <si>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</si>
  <si>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</si>
  <si>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</si>
  <si>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</si>
  <si>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</si>
  <si>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</si>
  <si>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</si>
  <si>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</si>
  <si>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</si>
  <si>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</si>
  <si>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</si>
  <si>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</si>
  <si>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</si>
  <si>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</si>
  <si>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</si>
  <si>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</si>
  <si>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</si>
  <si>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</si>
  <si>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</si>
  <si>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</si>
  <si>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</si>
  <si>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</si>
  <si>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</si>
  <si>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</si>
  <si>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</si>
  <si>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</si>
  <si>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</si>
  <si>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</si>
  <si>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</si>
  <si>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</si>
  <si>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</si>
  <si>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</si>
  <si>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</si>
  <si>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</si>
  <si>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</si>
  <si>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</si>
  <si>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</si>
  <si>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</si>
  <si>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</si>
  <si>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</si>
  <si>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</si>
  <si>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</si>
  <si>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</si>
  <si>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</si>
  <si>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</si>
  <si>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</si>
  <si>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</si>
  <si>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</si>
  <si>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</si>
  <si>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</si>
  <si>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</si>
  <si>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</si>
  <si>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</si>
  <si>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</si>
  <si>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</si>
  <si>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</si>
  <si>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</si>
  <si>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</si>
  <si>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</si>
  <si>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</si>
  <si>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</si>
  <si>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</si>
  <si>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</si>
  <si>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</si>
  <si>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</si>
  <si>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</si>
  <si>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</si>
  <si>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</si>
  <si>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</si>
  <si>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</si>
  <si>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</si>
  <si>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</si>
  <si>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</si>
  <si>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</si>
  <si>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</si>
  <si>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</si>
  <si>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</si>
  <si>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</si>
  <si>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</si>
  <si>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</si>
  <si>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</si>
  <si>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</si>
  <si>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</si>
  <si>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</si>
  <si>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</si>
  <si>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</si>
  <si>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</si>
  <si>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</si>
  <si>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</si>
  <si>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</si>
  <si>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</si>
  <si>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</si>
  <si>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</si>
  <si>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</si>
  <si>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</si>
  <si>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</si>
  <si>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</si>
  <si>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</si>
  <si>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</si>
  <si>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</si>
  <si>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</si>
  <si>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</si>
  <si>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</si>
  <si>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</si>
  <si>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</si>
  <si>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</si>
  <si>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</si>
  <si>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</si>
  <si>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</si>
  <si>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</si>
  <si>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</si>
  <si>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</si>
  <si>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</si>
  <si>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</si>
  <si>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</si>
  <si>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</si>
  <si>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</si>
  <si>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</si>
  <si>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</si>
  <si>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</si>
  <si>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</si>
  <si>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</si>
  <si>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</si>
  <si>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</si>
  <si>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</si>
  <si>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</si>
  <si>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</si>
  <si>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</si>
  <si>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</si>
  <si>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</si>
  <si>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</si>
  <si>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</si>
  <si>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</si>
  <si>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</si>
  <si>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</si>
  <si>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</si>
  <si>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</si>
  <si>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</si>
  <si>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</si>
  <si>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</si>
  <si>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</si>
  <si>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</si>
  <si>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</si>
  <si>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</si>
  <si>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</si>
  <si>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</si>
  <si>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</si>
  <si>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</si>
  <si>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</si>
  <si>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</si>
  <si>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</si>
  <si>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</si>
  <si>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</si>
  <si>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</si>
  <si>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</si>
  <si>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</si>
  <si>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</si>
  <si>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</si>
  <si>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</si>
  <si>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</si>
  <si>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</si>
  <si>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</si>
  <si>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</si>
  <si>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</si>
  <si>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</si>
  <si>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</si>
  <si>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</si>
  <si>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</si>
  <si>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</si>
  <si>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</si>
  <si>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</si>
  <si>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</si>
  <si>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</si>
  <si>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</si>
  <si>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</si>
  <si>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</si>
  <si>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</si>
  <si>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</si>
  <si>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</si>
  <si>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</si>
  <si>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</si>
  <si>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</si>
  <si>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</si>
  <si>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</si>
  <si>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</si>
  <si>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</si>
  <si>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</si>
  <si>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</si>
  <si>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</si>
  <si>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</si>
  <si>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</si>
  <si>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</si>
  <si>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</si>
  <si>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</si>
  <si>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</si>
  <si>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</si>
  <si>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</si>
  <si>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</si>
  <si>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</si>
  <si>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</si>
  <si>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</si>
  <si>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</si>
  <si>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</si>
  <si>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</si>
  <si>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</si>
  <si>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</si>
  <si>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</si>
  <si>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</si>
  <si>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</si>
  <si>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</si>
  <si>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</si>
  <si>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</si>
  <si>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</si>
  <si>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</si>
  <si>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</si>
  <si>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</si>
  <si>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</si>
  <si>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</si>
  <si>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</si>
  <si>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</si>
  <si>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</si>
  <si>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</si>
  <si>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</si>
  <si>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</si>
  <si>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</si>
  <si>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</si>
  <si>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</si>
  <si>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</si>
  <si>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</si>
  <si>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</si>
  <si>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</si>
  <si>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</si>
  <si>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</si>
  <si>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</si>
  <si>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</si>
  <si>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</si>
  <si>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</si>
  <si>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</si>
  <si>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</si>
  <si>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</si>
  <si>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</si>
  <si>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</si>
  <si>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</si>
  <si>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</si>
  <si>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</si>
  <si>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</si>
  <si>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</si>
  <si>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</si>
  <si>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</si>
  <si>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</si>
  <si>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</si>
  <si>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</si>
  <si>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</si>
  <si>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</si>
  <si>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</si>
  <si>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</si>
  <si>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</si>
  <si>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</si>
  <si>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</si>
  <si>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</si>
  <si>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</si>
  <si>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</si>
  <si>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</si>
  <si>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</si>
  <si>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</si>
  <si>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</si>
  <si>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</si>
  <si>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</si>
  <si>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</si>
  <si>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</si>
  <si>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</si>
  <si>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</si>
  <si>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</si>
  <si>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</si>
  <si>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</si>
  <si>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</si>
  <si>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</si>
  <si>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</si>
  <si>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</si>
  <si>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</si>
  <si>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</si>
  <si>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</si>
  <si>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</si>
  <si>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</si>
  <si>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</si>
  <si>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</si>
  <si>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</si>
  <si>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</si>
  <si>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</si>
  <si>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</si>
  <si>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</si>
  <si>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</si>
  <si>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</si>
  <si>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</si>
  <si>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</si>
  <si>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</si>
  <si>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</si>
  <si>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</si>
  <si>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</si>
  <si>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</si>
  <si>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</si>
  <si>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</si>
  <si>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</si>
  <si>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</si>
  <si>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</si>
  <si>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</si>
  <si>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</si>
  <si>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</si>
  <si>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</si>
  <si>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</si>
  <si>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</si>
  <si>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</si>
  <si>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</si>
  <si>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</si>
  <si>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</si>
  <si>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</si>
  <si>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</si>
  <si>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</si>
  <si>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</si>
  <si>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</si>
  <si>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</si>
  <si>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</si>
  <si>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</si>
  <si>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</si>
  <si>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</si>
  <si>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</si>
  <si>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</si>
  <si>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</si>
  <si>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</si>
  <si>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</si>
  <si>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</si>
  <si>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</si>
  <si>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</si>
  <si>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</si>
  <si>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</si>
  <si>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</si>
  <si>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</si>
  <si>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</si>
  <si>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</si>
  <si>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</si>
  <si>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</si>
  <si>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</si>
  <si>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</si>
  <si>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</si>
  <si>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</si>
  <si>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</si>
  <si>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</si>
  <si>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</si>
  <si>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</si>
  <si>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</si>
  <si>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</si>
  <si>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</si>
  <si>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</si>
  <si>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</si>
  <si>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</si>
  <si>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</si>
  <si>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</si>
  <si>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</si>
  <si>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</si>
  <si>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</si>
  <si>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</si>
  <si>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</si>
  <si>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</si>
  <si>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</si>
  <si>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</si>
  <si>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</si>
  <si>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</si>
  <si>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</si>
  <si>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</si>
  <si>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</si>
  <si>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</si>
  <si>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</si>
  <si>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</si>
  <si>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</si>
  <si>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</si>
  <si>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</si>
  <si>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</si>
  <si>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</si>
  <si>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</si>
  <si>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</si>
  <si>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</si>
  <si>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</si>
  <si>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</si>
  <si>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</si>
  <si>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</si>
  <si>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</si>
  <si>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</si>
  <si>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</si>
  <si>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</si>
  <si>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</si>
  <si>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</si>
  <si>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</si>
  <si>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</si>
  <si>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</si>
  <si>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</si>
  <si>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</si>
  <si>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</si>
  <si>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</si>
  <si>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</si>
  <si>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</si>
  <si>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</si>
  <si>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</si>
  <si>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</si>
  <si>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</si>
  <si>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</si>
  <si>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</si>
  <si>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</si>
  <si>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</si>
  <si>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</si>
  <si>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</si>
  <si>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</si>
  <si>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</si>
  <si>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</si>
  <si>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</si>
  <si>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</si>
  <si>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</si>
  <si>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</si>
  <si>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</si>
  <si>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</si>
  <si>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</si>
  <si>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</si>
  <si>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</si>
  <si>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</si>
  <si>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</si>
  <si>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</si>
  <si>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</si>
  <si>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</si>
  <si>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</si>
  <si>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</si>
  <si>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</si>
  <si>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</si>
  <si>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</si>
  <si>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</si>
  <si>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</si>
  <si>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</si>
  <si>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</si>
  <si>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</si>
  <si>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</si>
  <si>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</si>
  <si>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</si>
  <si>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</si>
  <si>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</si>
  <si>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</si>
  <si>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</si>
  <si>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</si>
  <si>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</si>
  <si>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</si>
  <si>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</si>
  <si>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</si>
  <si>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</si>
  <si>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</si>
  <si>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</si>
  <si>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</si>
  <si>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</si>
  <si>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</si>
  <si>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</si>
  <si>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</si>
  <si>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</si>
  <si>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</si>
  <si>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</si>
  <si>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</si>
  <si>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</si>
  <si>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</si>
  <si>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</si>
  <si>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</si>
  <si>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</si>
  <si>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</si>
  <si>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</si>
  <si>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</si>
  <si>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</si>
  <si>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</si>
  <si>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</si>
  <si>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</si>
  <si>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</si>
  <si>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</si>
  <si>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</si>
  <si>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</si>
  <si>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</si>
  <si>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</si>
  <si>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</si>
  <si>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</si>
  <si>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</si>
  <si>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</si>
  <si>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</si>
  <si>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</si>
  <si>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</si>
  <si>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</si>
  <si>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</si>
  <si>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</si>
  <si>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</si>
  <si>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</si>
  <si>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</si>
  <si>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</si>
  <si>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</si>
  <si>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</si>
  <si>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</si>
  <si>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</si>
  <si>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</si>
  <si>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</si>
  <si>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</si>
  <si>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</si>
  <si>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</si>
  <si>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</si>
  <si>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</si>
  <si>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</si>
  <si>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</si>
  <si>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</si>
  <si>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</si>
  <si>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</si>
  <si>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</si>
  <si>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</si>
  <si>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</si>
  <si>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</si>
  <si>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</si>
  <si>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</si>
  <si>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</si>
  <si>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</si>
  <si>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</si>
  <si>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</si>
  <si>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</si>
  <si>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</si>
  <si>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</si>
  <si>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</si>
  <si>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</si>
  <si>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</si>
  <si>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</si>
  <si>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</si>
  <si>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</si>
  <si>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</si>
  <si>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</si>
  <si>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</si>
  <si>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</si>
  <si>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</si>
  <si>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</si>
  <si>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</si>
  <si>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</si>
  <si>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</si>
  <si>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</si>
  <si>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</si>
  <si>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</si>
  <si>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</si>
  <si>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</si>
  <si>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</si>
  <si>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</si>
  <si>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</si>
  <si>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</si>
  <si>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</si>
  <si>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</si>
  <si>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</si>
  <si>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</si>
  <si>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</si>
  <si>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</si>
  <si>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</si>
  <si>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</si>
  <si>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</si>
  <si>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</si>
  <si>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</si>
  <si>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</si>
  <si>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</si>
  <si>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</si>
  <si>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</si>
  <si>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</si>
  <si>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</si>
  <si>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</si>
  <si>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</si>
  <si>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</si>
  <si>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</si>
  <si>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</si>
  <si>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</si>
  <si>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</si>
  <si>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</si>
  <si>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</si>
  <si>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</si>
  <si>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</si>
  <si>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</si>
  <si>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</si>
  <si>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</si>
  <si>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</si>
  <si>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</si>
  <si>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</si>
  <si>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</si>
  <si>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</si>
  <si>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</si>
  <si>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</si>
  <si>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</si>
  <si>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</si>
  <si>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</si>
  <si>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</si>
  <si>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</si>
  <si>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</si>
  <si>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</si>
  <si>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</si>
  <si>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</si>
  <si>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</si>
  <si>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</si>
  <si>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</si>
  <si>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</si>
  <si>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</si>
  <si>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</si>
  <si>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</si>
  <si>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</si>
  <si>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</si>
  <si>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</si>
  <si>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</si>
  <si>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</si>
  <si>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</si>
  <si>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</si>
  <si>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</si>
  <si>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</si>
  <si>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</si>
  <si>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</si>
  <si>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</si>
  <si>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</si>
  <si>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</si>
  <si>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</si>
  <si>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</si>
  <si>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</si>
  <si>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</si>
  <si>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</si>
  <si>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</si>
  <si>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</si>
  <si>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</si>
  <si>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</si>
  <si>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</si>
  <si>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</si>
  <si>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</si>
  <si>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</si>
  <si>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</si>
  <si>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</si>
  <si>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</si>
  <si>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</si>
  <si>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</si>
  <si>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</si>
  <si>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</si>
  <si>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</si>
  <si>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</si>
  <si>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</si>
  <si>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</si>
  <si>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</si>
  <si>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</si>
  <si>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</si>
  <si>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</si>
  <si>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</si>
  <si>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</si>
  <si>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</si>
  <si>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</si>
  <si>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</si>
  <si>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</si>
  <si>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</si>
  <si>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</si>
  <si>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</si>
  <si>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</si>
  <si>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</si>
  <si>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</si>
  <si>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</si>
  <si>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</si>
  <si>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</si>
  <si>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</si>
  <si>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</si>
  <si>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</si>
  <si>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</si>
  <si>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</si>
  <si>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</si>
  <si>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</si>
  <si>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</si>
  <si>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</si>
  <si>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</si>
  <si>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</si>
  <si>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</si>
  <si>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</si>
  <si>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</si>
  <si>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</si>
  <si>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</si>
  <si>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</si>
  <si>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</si>
  <si>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</si>
  <si>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</si>
  <si>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</si>
  <si>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</si>
  <si>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</si>
  <si>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</si>
  <si>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</si>
  <si>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</si>
  <si>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</si>
  <si>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</si>
  <si>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</si>
  <si>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</si>
  <si>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</si>
  <si>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</si>
  <si>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</si>
  <si>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</si>
  <si>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</si>
  <si>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</si>
  <si>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</si>
  <si>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</si>
  <si>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</si>
  <si>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</si>
  <si>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</si>
  <si>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</si>
  <si>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</si>
  <si>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</si>
  <si>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</si>
  <si>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</si>
  <si>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</si>
  <si>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</si>
  <si>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</si>
  <si>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</si>
  <si>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</si>
  <si>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</si>
  <si>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</si>
  <si>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</si>
  <si>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</si>
  <si>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</si>
  <si>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</si>
  <si>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</si>
  <si>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</si>
  <si>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</si>
  <si>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</si>
  <si>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</si>
  <si>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</si>
  <si>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</si>
  <si>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</si>
  <si>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</si>
  <si>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</si>
  <si>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</si>
  <si>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</si>
  <si>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</si>
  <si>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</si>
  <si>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</si>
  <si>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</si>
  <si>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</si>
  <si>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</si>
  <si>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</si>
  <si>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</si>
  <si>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</si>
  <si>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</si>
  <si>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</si>
  <si>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</si>
  <si>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</si>
  <si>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</si>
  <si>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</si>
  <si>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</si>
  <si>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</si>
  <si>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</si>
  <si>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</si>
  <si>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</si>
  <si>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</si>
  <si>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</si>
  <si>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</si>
  <si>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</si>
  <si>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</si>
  <si>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</si>
  <si>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</si>
  <si>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</si>
  <si>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</si>
  <si>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</si>
  <si>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</si>
  <si>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</si>
  <si>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</si>
  <si>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</si>
  <si>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</si>
  <si>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</si>
  <si>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</si>
  <si>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</si>
  <si>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</si>
  <si>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</si>
  <si>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</si>
  <si>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</si>
  <si>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</si>
  <si>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</si>
  <si>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</si>
  <si>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</si>
  <si>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</si>
  <si>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</si>
  <si>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</si>
  <si>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</si>
  <si>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</si>
  <si>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</si>
  <si>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</si>
  <si>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</si>
  <si>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</si>
  <si>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</si>
  <si>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</si>
  <si>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</si>
  <si>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</si>
  <si>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</si>
  <si>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</si>
  <si>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</si>
  <si>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</si>
  <si>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</si>
  <si>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</si>
  <si>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</si>
  <si>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</si>
  <si>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</si>
  <si>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</si>
  <si>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</si>
  <si>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</si>
  <si>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</si>
  <si>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</si>
  <si>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</si>
  <si>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</si>
  <si>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</si>
  <si>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</si>
  <si>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</si>
  <si>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</si>
  <si>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</si>
  <si>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</si>
  <si>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</si>
  <si>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</si>
  <si>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</si>
  <si>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</si>
  <si>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</si>
  <si>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</si>
  <si>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</si>
  <si>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</si>
  <si>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</si>
  <si>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</si>
  <si>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</si>
  <si>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</si>
  <si>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</si>
  <si>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</si>
  <si>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</si>
  <si>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</si>
  <si>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</si>
  <si>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</si>
  <si>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</si>
  <si>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</si>
  <si>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</si>
  <si>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</si>
  <si>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</si>
  <si>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</si>
  <si>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</si>
  <si>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</si>
  <si>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</si>
  <si>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</si>
  <si>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</si>
  <si>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</si>
  <si>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</si>
  <si>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</si>
  <si>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</si>
  <si>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</si>
  <si>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</si>
  <si>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</si>
  <si>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</si>
  <si>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</si>
  <si>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</si>
  <si>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</si>
  <si>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</si>
  <si>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</si>
  <si>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</si>
  <si>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</si>
  <si>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</si>
  <si>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</si>
  <si>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</si>
  <si>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</si>
  <si>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</si>
  <si>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</si>
  <si>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</si>
  <si>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</si>
  <si>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</si>
  <si>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</si>
  <si>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</si>
  <si>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</si>
  <si>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</si>
  <si>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</si>
  <si>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</si>
  <si>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</si>
  <si>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</si>
  <si>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</si>
  <si>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</si>
  <si>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</si>
  <si>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</si>
  <si>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</si>
  <si>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</si>
  <si>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</si>
  <si>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</si>
  <si>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</si>
  <si>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</si>
  <si>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</si>
  <si>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</si>
  <si>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</si>
  <si>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</si>
  <si>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</si>
  <si>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</si>
  <si>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</si>
  <si>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</si>
  <si>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</si>
  <si>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</si>
  <si>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</si>
  <si>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</si>
  <si>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</si>
  <si>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</si>
  <si>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</si>
  <si>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</si>
  <si>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</si>
  <si>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</si>
  <si>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</si>
  <si>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</si>
  <si>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</si>
  <si>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</si>
  <si>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</si>
  <si>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</si>
  <si>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</si>
  <si>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</si>
  <si>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</si>
  <si>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</si>
  <si>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</si>
  <si>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</si>
  <si>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</si>
  <si>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</si>
  <si>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</si>
  <si>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</si>
  <si>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</si>
  <si>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</si>
  <si>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</si>
  <si>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</si>
  <si>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</si>
  <si>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</si>
  <si>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</si>
  <si>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</si>
  <si>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</si>
  <si>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</si>
  <si>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</si>
  <si>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</si>
  <si>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</si>
  <si>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</si>
  <si>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</si>
  <si>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</si>
  <si>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</si>
  <si>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</si>
  <si>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</si>
  <si>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</si>
  <si>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</si>
  <si>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</si>
  <si>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</si>
  <si>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</si>
  <si>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</si>
  <si>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</si>
  <si>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</si>
  <si>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</si>
  <si>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</si>
  <si>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</si>
  <si>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</si>
  <si>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</si>
  <si>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</si>
  <si>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</si>
  <si>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</si>
  <si>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</si>
  <si>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</si>
  <si>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</si>
  <si>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</si>
  <si>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</si>
  <si>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</si>
  <si>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</si>
  <si>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</si>
  <si>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</si>
  <si>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</si>
  <si>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</si>
  <si>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</si>
  <si>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</si>
  <si>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</si>
  <si>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</si>
  <si>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</si>
  <si>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</si>
  <si>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</si>
  <si>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</si>
  <si>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</si>
  <si>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</si>
  <si>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</si>
  <si>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</si>
  <si>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</si>
  <si>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</si>
  <si>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</si>
  <si>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</si>
  <si>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</si>
  <si>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</si>
  <si>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</si>
  <si>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</si>
  <si>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</si>
  <si>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</si>
  <si>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</si>
  <si>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</si>
  <si>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</si>
  <si>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</si>
  <si>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</si>
  <si>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</si>
  <si>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</si>
  <si>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</si>
  <si>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</si>
  <si>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</si>
  <si>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</si>
  <si>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</si>
  <si>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</si>
  <si>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</si>
  <si>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</si>
  <si>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</si>
  <si>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</si>
  <si>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</si>
  <si>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</si>
  <si>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</si>
  <si>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</si>
  <si>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</si>
  <si>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</si>
  <si>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</si>
  <si>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</si>
  <si>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</si>
  <si>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</si>
  <si>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</si>
  <si>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</si>
  <si>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</si>
  <si>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</si>
  <si>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</si>
  <si>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</si>
  <si>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</si>
  <si>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</si>
  <si>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</si>
  <si>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</si>
  <si>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</si>
  <si>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</si>
  <si>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</si>
  <si>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</si>
  <si>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</si>
  <si>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</si>
  <si>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</si>
  <si>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</si>
  <si>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</si>
  <si>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</si>
  <si>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</si>
  <si>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</si>
  <si>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</si>
  <si>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</si>
  <si>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</si>
  <si>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</si>
  <si>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</si>
  <si>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</si>
  <si>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</si>
  <si>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</si>
  <si>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</si>
  <si>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</si>
  <si>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</si>
  <si>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</si>
  <si>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</si>
  <si>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</si>
  <si>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</si>
  <si>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</si>
  <si>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</si>
  <si>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</si>
  <si>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</si>
  <si>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</si>
  <si>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</si>
  <si>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</si>
  <si>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</si>
  <si>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</si>
  <si>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</si>
  <si>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</si>
  <si>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</si>
  <si>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</si>
  <si>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</si>
  <si>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</si>
  <si>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</si>
  <si>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</si>
  <si>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</si>
  <si>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</si>
  <si>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</si>
  <si>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</si>
  <si>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</si>
  <si>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</si>
  <si>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</si>
  <si>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</si>
  <si>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</si>
  <si>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</si>
  <si>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</si>
  <si>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</si>
  <si>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</si>
  <si>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</si>
  <si>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</si>
  <si>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</si>
  <si>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</si>
  <si>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</si>
  <si>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</si>
  <si>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</si>
  <si>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</si>
  <si>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</si>
  <si>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</si>
  <si>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</si>
  <si>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</si>
  <si>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</si>
  <si>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</si>
  <si>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</si>
  <si>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</si>
  <si>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</si>
  <si>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</si>
  <si>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</si>
  <si>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</si>
  <si>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</si>
  <si>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</si>
  <si>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</si>
  <si>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</si>
  <si>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</si>
  <si>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</si>
  <si>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</si>
  <si>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</si>
  <si>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</si>
  <si>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</si>
  <si>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</si>
  <si>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</si>
  <si>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</si>
  <si>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</si>
  <si>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</si>
  <si>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</si>
  <si>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</si>
  <si>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</si>
  <si>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</si>
  <si>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</si>
  <si>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</si>
  <si>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</si>
  <si>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</si>
  <si>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</si>
  <si>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</si>
  <si>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</si>
  <si>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</si>
  <si>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</si>
  <si>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</si>
  <si>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</si>
  <si>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</si>
  <si>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</si>
  <si>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</si>
  <si>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</si>
  <si>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</si>
  <si>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</si>
  <si>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</si>
  <si>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</si>
  <si>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</si>
  <si>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</si>
  <si>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</si>
  <si>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</si>
  <si>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</si>
  <si>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</si>
  <si>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</si>
  <si>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</si>
  <si>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</si>
  <si>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</si>
  <si>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</si>
  <si>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</si>
  <si>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</si>
  <si>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</si>
  <si>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</si>
  <si>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</si>
  <si>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</si>
  <si>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</si>
  <si>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</si>
  <si>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</si>
  <si>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</si>
  <si>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</si>
  <si>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</si>
  <si>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</si>
  <si>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</si>
  <si>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</si>
  <si>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</si>
  <si>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</si>
  <si>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</si>
  <si>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</si>
  <si>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</si>
  <si>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</si>
  <si>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</si>
  <si>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</si>
  <si>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</si>
  <si>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</si>
  <si>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</si>
  <si>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</si>
  <si>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</si>
  <si>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</si>
  <si>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</si>
  <si>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</si>
  <si>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</si>
  <si>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</si>
  <si>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</si>
  <si>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</si>
  <si>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</si>
  <si>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</si>
  <si>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</si>
  <si>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</si>
  <si>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</si>
  <si>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</si>
  <si>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</si>
  <si>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</si>
  <si>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</si>
  <si>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</si>
  <si>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</si>
  <si>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</si>
  <si>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</si>
  <si>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</si>
  <si>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</si>
  <si>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</si>
  <si>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</si>
  <si>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</si>
  <si>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</si>
  <si>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</si>
  <si>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</si>
  <si>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</si>
  <si>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</si>
  <si>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</si>
  <si>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</si>
  <si>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</si>
  <si>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</si>
  <si>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</si>
  <si>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</si>
  <si>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</si>
  <si>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</si>
  <si>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</si>
  <si>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</si>
  <si>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</si>
  <si>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</si>
  <si>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</si>
  <si>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</si>
  <si>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</si>
  <si>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</si>
  <si>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</si>
  <si>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</si>
  <si>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</si>
  <si>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</si>
  <si>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</si>
  <si>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</si>
  <si>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</si>
  <si>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</si>
  <si>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</si>
  <si>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</si>
  <si>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</si>
  <si>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</si>
  <si>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</si>
  <si>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</si>
  <si>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</si>
  <si>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</si>
  <si>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</si>
  <si>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</si>
  <si>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</si>
  <si>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</si>
  <si>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</si>
  <si>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</si>
  <si>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</si>
  <si>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</si>
  <si>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</si>
  <si>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</si>
  <si>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</si>
  <si>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</si>
  <si>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</si>
  <si>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</si>
  <si>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</si>
  <si>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</si>
  <si>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</si>
  <si>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</si>
  <si>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</si>
  <si>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</si>
  <si>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</si>
  <si>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</si>
  <si>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</si>
  <si>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</si>
  <si>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</si>
  <si>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</si>
  <si>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</si>
  <si>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</si>
  <si>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</si>
  <si>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</si>
  <si>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</si>
  <si>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</si>
  <si>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</si>
  <si>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</si>
  <si>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</si>
  <si>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</si>
  <si>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</si>
  <si>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</si>
  <si>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</si>
  <si>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</si>
  <si>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</si>
  <si>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</si>
  <si>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</si>
  <si>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</si>
  <si>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</si>
  <si>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</si>
  <si>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</si>
  <si>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</si>
  <si>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</si>
  <si>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</si>
  <si>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</si>
  <si>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</si>
  <si>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</si>
  <si>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</si>
  <si>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</si>
  <si>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</si>
  <si>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</si>
  <si>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</si>
  <si>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</si>
  <si>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</si>
  <si>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</si>
  <si>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</si>
  <si>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</si>
  <si>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</si>
  <si>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</si>
  <si>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</si>
  <si>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</si>
  <si>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</si>
  <si>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</si>
  <si>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</si>
  <si>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</si>
  <si>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</si>
  <si>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</si>
  <si>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</si>
  <si>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</si>
  <si>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</si>
  <si>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</si>
  <si>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</si>
  <si>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</si>
  <si>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</si>
  <si>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</si>
  <si>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</si>
  <si>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</si>
  <si>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</si>
  <si>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</si>
  <si>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</si>
  <si>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</si>
  <si>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</si>
  <si>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</si>
  <si>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</si>
  <si>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</si>
  <si>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</si>
  <si>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</si>
  <si>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</si>
  <si>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</si>
  <si>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</si>
  <si>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</si>
  <si>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</si>
  <si>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</si>
  <si>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</si>
  <si>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</si>
  <si>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</si>
  <si>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</si>
  <si>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</si>
  <si>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</si>
  <si>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</si>
  <si>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</si>
  <si>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</si>
  <si>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</si>
  <si>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</si>
  <si>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</si>
  <si>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</si>
  <si>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</si>
  <si>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</si>
  <si>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</si>
  <si>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</si>
  <si>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</si>
  <si>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</si>
  <si>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</si>
  <si>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</si>
  <si>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</si>
  <si>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</si>
  <si>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</si>
  <si>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</si>
  <si>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</si>
  <si>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</si>
  <si>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</si>
  <si>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</si>
  <si>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</si>
  <si>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</si>
  <si>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</si>
  <si>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</si>
  <si>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</si>
  <si>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</si>
  <si>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</si>
  <si>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</si>
  <si>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</si>
  <si>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</si>
  <si>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</si>
  <si>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</si>
  <si>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</si>
  <si>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</si>
  <si>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</si>
  <si>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</si>
  <si>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</si>
  <si>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</si>
  <si>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</si>
  <si>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</si>
  <si>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</si>
  <si>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</si>
  <si>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</si>
  <si>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</si>
  <si>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</si>
  <si>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</si>
  <si>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</si>
  <si>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</si>
  <si>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</si>
  <si>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</si>
  <si>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</si>
  <si>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</si>
  <si>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</si>
  <si>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</si>
  <si>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</si>
  <si>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</si>
  <si>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</si>
  <si>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</si>
  <si>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</si>
  <si>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</si>
  <si>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</si>
  <si>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</si>
  <si>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</si>
  <si>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</si>
  <si>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</si>
  <si>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</si>
  <si>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</si>
  <si>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</si>
  <si>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</si>
  <si>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</si>
  <si>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</si>
  <si>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</si>
  <si>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</si>
  <si>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</si>
  <si>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</si>
  <si>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</si>
  <si>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</si>
  <si>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</si>
  <si>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</si>
  <si>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</si>
  <si>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</si>
  <si>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</si>
  <si>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</si>
  <si>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</si>
  <si>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</si>
  <si>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</si>
  <si>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</si>
  <si>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</si>
  <si>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</si>
  <si>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</si>
  <si>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</si>
  <si>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</si>
  <si>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</si>
  <si>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</si>
  <si>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</si>
  <si>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</si>
  <si>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</si>
  <si>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</si>
  <si>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</si>
  <si>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</si>
  <si>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</si>
  <si>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</si>
  <si>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</si>
  <si>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</si>
  <si>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</si>
  <si>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</si>
  <si>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</si>
  <si>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</si>
  <si>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</si>
  <si>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</si>
  <si>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</si>
  <si>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</si>
  <si>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</si>
  <si>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</si>
  <si>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</si>
  <si>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</si>
  <si>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</si>
  <si>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</si>
  <si>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</si>
  <si>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</si>
  <si>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</si>
  <si>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</si>
  <si>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</si>
  <si>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</si>
  <si>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</si>
  <si>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</si>
  <si>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</si>
  <si>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</si>
  <si>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</si>
  <si>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</si>
  <si>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</si>
  <si>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</si>
  <si>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</si>
  <si>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</si>
  <si>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</si>
  <si>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</si>
  <si>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</si>
  <si>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</si>
  <si>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</si>
  <si>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</si>
  <si>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</si>
  <si>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</si>
  <si>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</si>
  <si>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</si>
  <si>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</si>
  <si>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</si>
  <si>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</si>
  <si>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</si>
  <si>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</si>
  <si>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</si>
  <si>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</si>
  <si>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</si>
  <si>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</si>
  <si>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</si>
  <si>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</si>
  <si>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</si>
  <si>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</si>
  <si>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</si>
  <si>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</si>
  <si>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</si>
  <si>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</si>
  <si>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</si>
  <si>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</si>
  <si>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</si>
  <si>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</si>
  <si>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</si>
  <si>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</si>
  <si>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</si>
  <si>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</si>
  <si>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</si>
  <si>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</si>
  <si>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</si>
  <si>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</si>
  <si>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</si>
  <si>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</si>
  <si>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</si>
  <si>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</si>
  <si>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</si>
  <si>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</si>
  <si>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</si>
  <si>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</si>
  <si>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</si>
  <si>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</si>
  <si>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</si>
  <si>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</si>
  <si>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</si>
  <si>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</si>
  <si>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</si>
  <si>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</si>
  <si>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</si>
  <si>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</si>
  <si>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</si>
  <si>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</si>
  <si>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</si>
  <si>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</si>
  <si>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</si>
  <si>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</si>
  <si>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</si>
  <si>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</si>
  <si>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</si>
  <si>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</si>
  <si>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</si>
  <si>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</si>
  <si>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</si>
  <si>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</si>
  <si>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</si>
  <si>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</si>
  <si>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</si>
  <si>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</si>
  <si>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</si>
  <si>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</si>
  <si>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</si>
  <si>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</si>
  <si>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</si>
  <si>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</si>
  <si>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</si>
  <si>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</si>
  <si>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</si>
  <si>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</si>
  <si>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</si>
  <si>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</si>
  <si>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</si>
  <si>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</si>
  <si>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</si>
  <si>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</si>
  <si>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</si>
  <si>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</si>
  <si>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</si>
  <si>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</si>
  <si>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</si>
  <si>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</si>
  <si>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</si>
  <si>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</si>
  <si>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</si>
  <si>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</si>
  <si>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</si>
  <si>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</si>
  <si>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</si>
  <si>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</si>
  <si>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</si>
  <si>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</si>
  <si>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</si>
  <si>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</si>
  <si>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</si>
  <si>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</si>
  <si>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</si>
  <si>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</si>
  <si>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</si>
  <si>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</si>
  <si>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</si>
  <si>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</si>
  <si>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</si>
  <si>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</si>
  <si>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</si>
  <si>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</si>
  <si>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</si>
  <si>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</si>
  <si>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</si>
  <si>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</si>
  <si>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</si>
  <si>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</si>
  <si>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</si>
  <si>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</si>
  <si>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</si>
  <si>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</si>
  <si>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</si>
  <si>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</si>
  <si>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</si>
  <si>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</si>
  <si>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</si>
  <si>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</si>
  <si>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</si>
  <si>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</si>
  <si>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</si>
  <si>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</si>
  <si>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</si>
  <si>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</si>
  <si>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</si>
  <si>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</si>
  <si>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</si>
  <si>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</si>
  <si>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</si>
  <si>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</si>
  <si>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</si>
  <si>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</si>
  <si>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</si>
  <si>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</si>
  <si>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</si>
  <si>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</si>
  <si>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</si>
  <si>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</si>
  <si>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</si>
  <si>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</si>
  <si>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</si>
  <si>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</si>
  <si>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</si>
  <si>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</si>
  <si>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</si>
  <si>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</si>
  <si>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</si>
  <si>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</si>
  <si>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</si>
  <si>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</si>
  <si>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</si>
  <si>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</si>
  <si>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</si>
  <si>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</si>
  <si>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</si>
  <si>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</si>
  <si>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</si>
  <si>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</si>
  <si>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</si>
  <si>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</si>
  <si>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</si>
  <si>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</si>
  <si>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</si>
  <si>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</si>
  <si>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</si>
  <si>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</si>
  <si>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</si>
  <si>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</si>
  <si>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</si>
  <si>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</si>
  <si>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</si>
  <si>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</si>
  <si>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</si>
  <si>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</si>
  <si>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</si>
  <si>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</si>
  <si>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</si>
  <si>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</si>
  <si>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</si>
  <si>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</si>
  <si>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</si>
  <si>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</si>
  <si>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</si>
  <si>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</si>
  <si>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</si>
  <si>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</si>
  <si>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</si>
  <si>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</si>
  <si>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</si>
  <si>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</si>
  <si>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</si>
  <si>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</si>
  <si>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</si>
  <si>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</si>
  <si>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</si>
  <si>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</si>
  <si>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</si>
  <si>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</si>
  <si>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</si>
  <si>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</si>
  <si>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</si>
  <si>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</si>
  <si>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</si>
  <si>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</si>
  <si>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</si>
  <si>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</si>
  <si>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</si>
  <si>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</si>
  <si>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</si>
  <si>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</si>
  <si>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</si>
  <si>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</si>
  <si>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</si>
  <si>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</si>
  <si>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</si>
  <si>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</si>
  <si>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</si>
  <si>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</si>
  <si>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</si>
  <si>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</si>
  <si>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</si>
  <si>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</si>
  <si>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</si>
  <si>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</si>
  <si>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</si>
  <si>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</si>
  <si>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</si>
  <si>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</si>
  <si>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</si>
  <si>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</si>
  <si>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</si>
  <si>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</si>
  <si>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</si>
  <si>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</si>
  <si>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</si>
  <si>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</si>
  <si>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</si>
  <si>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</si>
  <si>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</si>
  <si>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</si>
  <si>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</si>
  <si>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</si>
  <si>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</si>
  <si>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</si>
  <si>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</si>
  <si>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</si>
  <si>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</si>
  <si>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</si>
  <si>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</si>
  <si>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</si>
  <si>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</si>
  <si>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</si>
  <si>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</si>
  <si>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</si>
  <si>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</si>
  <si>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</si>
  <si>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</si>
  <si>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</si>
  <si>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</si>
  <si>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</si>
  <si>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</si>
  <si>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</si>
  <si>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</si>
  <si>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</si>
  <si>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</si>
  <si>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</si>
  <si>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</si>
  <si>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</si>
  <si>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</si>
  <si>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</si>
  <si>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</si>
  <si>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</si>
  <si>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</si>
  <si>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</si>
  <si>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</si>
  <si>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</si>
  <si>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</si>
  <si>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</si>
  <si>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</si>
  <si>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</si>
  <si>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</si>
  <si>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</si>
  <si>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</si>
  <si>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</si>
  <si>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</si>
  <si>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</si>
  <si>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</si>
  <si>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</si>
  <si>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</si>
  <si>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</si>
  <si>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</si>
  <si>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</si>
  <si>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</si>
  <si>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</si>
  <si>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</si>
  <si>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</si>
  <si>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</si>
  <si>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</si>
  <si>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</si>
  <si>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</si>
  <si>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</si>
  <si>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</si>
  <si>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</si>
  <si>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</si>
  <si>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</si>
  <si>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</si>
  <si>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</si>
  <si>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</si>
  <si>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</si>
  <si>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</si>
  <si>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</si>
  <si>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</si>
  <si>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</si>
  <si>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</si>
  <si>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</si>
  <si>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</si>
  <si>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</si>
  <si>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</si>
  <si>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</si>
  <si>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</si>
  <si>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</si>
  <si>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</si>
  <si>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</si>
  <si>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</si>
  <si>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</si>
  <si>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</si>
  <si>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</si>
  <si>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</si>
  <si>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</si>
  <si>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</si>
  <si>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</si>
  <si>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</si>
  <si>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</si>
  <si>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</si>
  <si>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</si>
  <si>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</si>
  <si>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</si>
  <si>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</si>
  <si>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</si>
  <si>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</si>
  <si>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</si>
  <si>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</si>
  <si>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</si>
  <si>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</si>
  <si>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</si>
  <si>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</si>
  <si>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</si>
  <si>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</si>
  <si>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</si>
  <si>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</si>
  <si>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</si>
  <si>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</si>
  <si>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</si>
  <si>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</si>
  <si>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</si>
  <si>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</si>
  <si>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</si>
  <si>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</si>
  <si>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</si>
  <si>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</si>
  <si>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</si>
  <si>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</si>
  <si>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</si>
  <si>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</si>
  <si>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</si>
  <si>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</si>
  <si>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</si>
  <si>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</si>
  <si>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</si>
  <si>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</si>
  <si>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</si>
  <si>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</si>
  <si>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</si>
  <si>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</si>
  <si>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</si>
  <si>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</si>
  <si>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</si>
  <si>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</si>
  <si>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</si>
  <si>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</si>
  <si>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</si>
  <si>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</si>
  <si>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</si>
  <si>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</si>
  <si>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</si>
  <si>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</si>
  <si>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</si>
  <si>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</si>
  <si>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</si>
  <si>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</si>
  <si>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</si>
  <si>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</si>
  <si>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</si>
  <si>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</si>
  <si>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</si>
  <si>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</si>
  <si>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</si>
  <si>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</si>
  <si>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</si>
  <si>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</si>
  <si>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</si>
  <si>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</si>
  <si>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</si>
  <si>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</si>
  <si>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</si>
  <si>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</si>
  <si>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</si>
  <si>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</si>
  <si>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</si>
  <si>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</si>
  <si>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</si>
  <si>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</si>
  <si>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</si>
  <si>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</si>
  <si>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</si>
  <si>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</si>
  <si>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</si>
  <si>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</si>
  <si>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</si>
  <si>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</si>
  <si>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</si>
  <si>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</si>
  <si>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</si>
  <si>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</si>
  <si>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</si>
  <si>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</si>
  <si>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</si>
  <si>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</si>
  <si>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</si>
  <si>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</si>
  <si>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</si>
  <si>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</si>
  <si>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</si>
  <si>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</si>
  <si>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</si>
  <si>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</si>
  <si>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</si>
  <si>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</si>
  <si>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</si>
  <si>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</si>
  <si>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</si>
  <si>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</si>
  <si>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</si>
  <si>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</si>
  <si>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</si>
  <si>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</si>
  <si>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</si>
  <si>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</si>
  <si>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</si>
  <si>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</si>
  <si>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</si>
  <si>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</si>
  <si>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</si>
  <si>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</si>
  <si>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</si>
  <si>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</si>
  <si>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</si>
  <si>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</si>
  <si>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</si>
  <si>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</si>
  <si>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</si>
  <si>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</si>
  <si>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</si>
  <si>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</si>
  <si>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</si>
  <si>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</si>
  <si>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</si>
  <si>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</si>
  <si>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</si>
  <si>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</si>
  <si>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</si>
  <si>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</si>
  <si>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</si>
  <si>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</si>
  <si>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</si>
  <si>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</si>
  <si>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</si>
  <si>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</si>
  <si>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</si>
  <si>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</si>
  <si>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</si>
  <si>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</si>
  <si>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</si>
  <si>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</si>
  <si>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</si>
  <si>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</si>
  <si>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</si>
  <si>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</si>
  <si>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</si>
  <si>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</si>
  <si>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</si>
  <si>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</si>
  <si>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</si>
  <si>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</si>
  <si>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</si>
  <si>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</si>
  <si>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</si>
  <si>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</si>
  <si>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</si>
  <si>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</si>
  <si>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</si>
  <si>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</si>
  <si>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</si>
  <si>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</si>
  <si>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</si>
  <si>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</si>
  <si>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</si>
  <si>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</si>
  <si>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</si>
  <si>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</si>
  <si>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</si>
  <si>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</si>
  <si>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</si>
  <si>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</si>
  <si>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</si>
  <si>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</si>
  <si>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</si>
  <si>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</si>
  <si>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</si>
  <si>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</si>
  <si>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</si>
  <si>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</si>
  <si>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</si>
  <si>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</si>
  <si>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</si>
  <si>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</si>
  <si>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</si>
  <si>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</si>
  <si>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</si>
  <si>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</si>
  <si>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</si>
  <si>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</si>
  <si>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</si>
  <si>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</si>
  <si>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</si>
  <si>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</si>
  <si>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</si>
  <si>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</si>
  <si>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</si>
  <si>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</si>
  <si>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</si>
  <si>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</si>
  <si>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</si>
  <si>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</si>
  <si>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</si>
  <si>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</si>
  <si>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</si>
  <si>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</si>
  <si>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</si>
  <si>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</si>
  <si>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</si>
  <si>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</si>
  <si>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</si>
  <si>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</si>
  <si>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</si>
  <si>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</si>
  <si>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</si>
  <si>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</si>
  <si>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</si>
  <si>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</si>
  <si>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</si>
  <si>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</si>
  <si>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</si>
  <si>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</si>
  <si>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</si>
  <si>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</si>
  <si>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</si>
  <si>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</si>
  <si>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</si>
  <si>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</si>
  <si>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</si>
  <si>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</si>
  <si>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</si>
  <si>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</si>
  <si>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</si>
  <si>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</si>
  <si>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</si>
  <si>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</si>
  <si>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</si>
  <si>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</si>
  <si>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</si>
  <si>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</si>
  <si>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</si>
  <si>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</si>
  <si>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</si>
  <si>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</si>
  <si>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</si>
  <si>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</si>
  <si>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</si>
  <si>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</si>
  <si>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</si>
  <si>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</si>
  <si>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</si>
  <si>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</si>
  <si>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</si>
  <si>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</si>
  <si>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</si>
  <si>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</si>
  <si>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</si>
  <si>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</si>
  <si>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</si>
  <si>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</si>
  <si>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</si>
  <si>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</si>
  <si>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</si>
  <si>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</si>
  <si>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</si>
  <si>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</si>
  <si>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</si>
  <si>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</si>
  <si>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</si>
  <si>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</si>
  <si>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</si>
  <si>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</si>
  <si>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</si>
  <si>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</si>
  <si>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</si>
  <si>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</si>
  <si>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</si>
  <si>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</si>
  <si>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</si>
  <si>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</si>
  <si>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</si>
  <si>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</si>
  <si>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</si>
  <si>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</si>
  <si>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</si>
  <si>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</si>
  <si>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</si>
  <si>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</si>
  <si>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</si>
  <si>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</si>
  <si>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</si>
  <si>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</si>
  <si>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</si>
  <si>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</si>
  <si>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</si>
  <si>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</si>
  <si>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</si>
  <si>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</si>
  <si>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</si>
  <si>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</si>
  <si>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</si>
  <si>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</si>
  <si>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</si>
  <si>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</si>
  <si>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</si>
  <si>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</si>
  <si>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</si>
  <si>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</si>
  <si>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</si>
  <si>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</si>
  <si>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</si>
  <si>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</si>
  <si>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</si>
  <si>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</si>
  <si>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</si>
  <si>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</si>
  <si>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</si>
  <si>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</si>
  <si>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</si>
  <si>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</si>
  <si>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</si>
  <si>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</si>
  <si>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</si>
  <si>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</si>
  <si>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</si>
  <si>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</si>
  <si>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</si>
  <si>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</si>
  <si>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</si>
  <si>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</si>
  <si>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</si>
  <si>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</si>
  <si>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</si>
  <si>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</si>
  <si>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</si>
  <si>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</si>
  <si>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</si>
  <si>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</si>
  <si>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</si>
  <si>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</si>
  <si>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</si>
  <si>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</si>
  <si>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</si>
  <si>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</si>
  <si>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</si>
  <si>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</si>
  <si>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</si>
  <si>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</si>
  <si>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</si>
  <si>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</si>
  <si>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</si>
  <si>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</si>
  <si>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</si>
  <si>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</si>
  <si>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</si>
  <si>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</si>
  <si>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</si>
  <si>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</si>
  <si>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</si>
  <si>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</si>
  <si>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</si>
  <si>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</si>
  <si>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</si>
  <si>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</si>
  <si>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</si>
  <si>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</si>
  <si>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</si>
  <si>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</si>
  <si>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</si>
  <si>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</si>
  <si>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</si>
  <si>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</si>
  <si>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</si>
  <si>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</si>
  <si>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</si>
  <si>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</si>
  <si>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</si>
  <si>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</si>
  <si>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</si>
  <si>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</si>
  <si>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</si>
  <si>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</si>
  <si>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</si>
  <si>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</si>
  <si>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</si>
  <si>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</si>
  <si>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</si>
  <si>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</si>
  <si>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</si>
  <si>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</si>
  <si>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</si>
  <si>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</si>
  <si>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</si>
  <si>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</si>
  <si>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</si>
  <si>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</si>
  <si>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</si>
  <si>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</si>
  <si>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</si>
  <si>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</si>
  <si>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</si>
  <si>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</si>
  <si>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</si>
  <si>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</si>
  <si>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</si>
  <si>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</si>
  <si>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</si>
  <si>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</si>
  <si>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</si>
  <si>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</si>
  <si>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</si>
  <si>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</si>
  <si>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</si>
  <si>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</si>
  <si>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</si>
  <si>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</si>
  <si>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</si>
  <si>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</si>
  <si>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</si>
  <si>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</si>
  <si>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</si>
  <si>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</si>
  <si>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</si>
  <si>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</si>
  <si>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</si>
  <si>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</si>
  <si>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</si>
  <si>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</si>
  <si>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</si>
  <si>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</si>
  <si>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</si>
  <si>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</si>
  <si>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</si>
  <si>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</si>
  <si>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</si>
  <si>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</si>
  <si>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</si>
  <si>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</si>
  <si>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</si>
  <si>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</si>
  <si>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</si>
  <si>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</si>
  <si>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</si>
  <si>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</si>
  <si>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</si>
  <si>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</si>
  <si>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</si>
  <si>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</si>
  <si>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</si>
  <si>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</si>
  <si>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</si>
  <si>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</si>
  <si>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</si>
  <si>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</si>
  <si>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</si>
  <si>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</si>
  <si>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</si>
  <si>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</si>
  <si>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</si>
  <si>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</si>
  <si>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</si>
  <si>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</si>
  <si>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</si>
  <si>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</si>
  <si>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</si>
  <si>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</si>
  <si>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</si>
  <si>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</si>
  <si>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</si>
  <si>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</si>
  <si>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</si>
  <si>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</si>
  <si>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</si>
  <si>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</si>
  <si>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</si>
  <si>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</si>
  <si>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</si>
  <si>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</si>
  <si>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</si>
  <si>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</si>
  <si>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</si>
  <si>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</si>
  <si>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</si>
  <si>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</si>
  <si>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</si>
  <si>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</si>
  <si>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</si>
  <si>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</si>
  <si>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</si>
  <si>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</si>
  <si>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</si>
  <si>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</si>
  <si>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</si>
  <si>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</si>
  <si>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</si>
  <si>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</si>
  <si>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</si>
  <si>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</si>
  <si>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</si>
  <si>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</si>
  <si>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</si>
  <si>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</si>
  <si>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</si>
  <si>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</si>
  <si>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</si>
  <si>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</si>
  <si>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</si>
  <si>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</si>
  <si>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</si>
  <si>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</si>
  <si>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</si>
  <si>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</si>
  <si>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</si>
  <si>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</si>
  <si>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</si>
  <si>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</si>
  <si>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</si>
  <si>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</si>
  <si>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</si>
  <si>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</si>
  <si>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</si>
  <si>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</si>
  <si>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</si>
  <si>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</si>
  <si>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</si>
  <si>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</si>
  <si>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</si>
  <si>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</si>
  <si>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</si>
  <si>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</si>
  <si>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</si>
  <si>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</si>
  <si>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</si>
  <si>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</si>
  <si>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</si>
  <si>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</si>
  <si>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</si>
  <si>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</si>
  <si>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</si>
  <si>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</si>
  <si>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</si>
  <si>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</si>
  <si>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</si>
  <si>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</si>
  <si>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</si>
  <si>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</si>
  <si>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</si>
  <si>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</si>
  <si>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</si>
  <si>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</si>
  <si>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</si>
  <si>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</si>
  <si>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</si>
  <si>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</si>
  <si>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</si>
  <si>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</si>
  <si>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</si>
  <si>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</si>
  <si>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</si>
  <si>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</si>
  <si>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</si>
  <si>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</si>
  <si>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</si>
  <si>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</si>
  <si>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</si>
  <si>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</si>
  <si>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</si>
  <si>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</si>
  <si>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</si>
  <si>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</si>
  <si>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</si>
  <si>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</si>
  <si>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</si>
  <si>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</si>
  <si>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</si>
  <si>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</si>
  <si>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</si>
  <si>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</si>
  <si>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</si>
  <si>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</si>
  <si>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</si>
  <si>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</si>
  <si>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</si>
  <si>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</si>
  <si>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</si>
  <si>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</si>
  <si>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</si>
  <si>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</si>
  <si>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</si>
  <si>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</si>
  <si>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</si>
  <si>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</si>
  <si>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</si>
  <si>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</si>
  <si>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</si>
  <si>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</si>
  <si>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</si>
  <si>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</si>
  <si>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</si>
  <si>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</si>
  <si>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</si>
  <si>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</si>
  <si>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</si>
  <si>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</si>
  <si>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</si>
  <si>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</si>
  <si>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</si>
  <si>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</si>
  <si>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</si>
  <si>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</si>
  <si>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</si>
  <si>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</si>
  <si>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</si>
  <si>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</si>
  <si>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</si>
  <si>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</si>
  <si>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</si>
  <si>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</si>
  <si>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</si>
  <si>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</si>
  <si>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</si>
  <si>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</si>
  <si>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</si>
  <si>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</si>
  <si>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</si>
  <si>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</si>
  <si>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</si>
  <si>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</si>
  <si>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</si>
  <si>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</si>
  <si>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</si>
  <si>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</si>
  <si>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</si>
  <si>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</si>
  <si>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</si>
  <si>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</si>
  <si>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</si>
  <si>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</si>
  <si>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</si>
  <si>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</si>
  <si>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</si>
  <si>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</si>
  <si>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</si>
  <si>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</si>
  <si>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</si>
  <si>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</si>
  <si>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</si>
  <si>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</si>
  <si>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</si>
  <si>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</si>
  <si>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</si>
  <si>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</si>
  <si>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</si>
  <si>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</si>
  <si>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</si>
  <si>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</si>
  <si>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</si>
  <si>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</si>
  <si>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</si>
  <si>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</si>
  <si>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</si>
  <si>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</si>
  <si>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</si>
  <si>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</si>
  <si>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</si>
  <si>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</si>
  <si>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</si>
  <si>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</si>
  <si>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</si>
  <si>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</si>
  <si>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</si>
  <si>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</si>
  <si>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</si>
  <si>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</si>
  <si>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</si>
  <si>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</si>
  <si>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</si>
  <si>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</si>
  <si>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</si>
  <si>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</si>
  <si>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</si>
  <si>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</si>
  <si>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</si>
  <si>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</si>
  <si>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</si>
  <si>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</si>
  <si>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</si>
  <si>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</si>
  <si>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</si>
  <si>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</si>
  <si>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</si>
  <si>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</si>
  <si>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</si>
  <si>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</si>
  <si>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</si>
  <si>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</si>
  <si>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</si>
  <si>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</si>
  <si>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</si>
  <si>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</si>
  <si>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</si>
  <si>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</si>
  <si>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</si>
  <si>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</si>
  <si>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</si>
  <si>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</si>
  <si>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</si>
  <si>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</si>
  <si>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</si>
  <si>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</si>
  <si>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</si>
  <si>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</si>
  <si>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</si>
  <si>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</si>
  <si>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</si>
  <si>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</si>
  <si>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</si>
  <si>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</si>
  <si>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</si>
  <si>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</si>
  <si>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</si>
  <si>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</si>
  <si>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</si>
  <si>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</si>
  <si>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</si>
  <si>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</si>
  <si>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</si>
  <si>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</si>
  <si>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</si>
  <si>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</si>
  <si>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</si>
  <si>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</si>
  <si>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</si>
  <si>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</si>
  <si>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</si>
  <si>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</si>
  <si>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</si>
  <si>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</si>
  <si>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</si>
  <si>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</si>
  <si>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</si>
  <si>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</si>
  <si>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</si>
  <si>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</si>
  <si>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</si>
  <si>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</si>
  <si>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</si>
  <si>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</si>
  <si>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</si>
  <si>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</si>
  <si>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</si>
  <si>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</si>
  <si>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</si>
  <si>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</si>
  <si>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</si>
  <si>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</si>
  <si>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</si>
  <si>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</si>
  <si>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</si>
  <si>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</si>
  <si>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</si>
  <si>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</si>
  <si>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</si>
  <si>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</si>
  <si>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</si>
  <si>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</si>
  <si>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</si>
  <si>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</si>
  <si>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</si>
  <si>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</si>
  <si>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</si>
  <si>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</si>
  <si>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</si>
  <si>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</si>
  <si>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</si>
  <si>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</si>
  <si>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</si>
  <si>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</si>
  <si>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</si>
  <si>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</si>
  <si>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</si>
  <si>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</si>
  <si>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</si>
  <si>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</si>
  <si>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</si>
  <si>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</si>
  <si>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</si>
  <si>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</si>
  <si>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</si>
  <si>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</si>
  <si>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</si>
  <si>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</si>
  <si>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</si>
  <si>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</si>
  <si>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</si>
  <si>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</si>
  <si>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</si>
  <si>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</si>
  <si>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</si>
  <si>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</si>
  <si>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</si>
  <si>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</si>
  <si>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</si>
  <si>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</si>
  <si>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</si>
  <si>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</si>
  <si>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</si>
  <si>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</si>
  <si>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</si>
  <si>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</si>
  <si>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</si>
  <si>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</si>
  <si>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</si>
  <si>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</si>
  <si>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</si>
  <si>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</si>
  <si>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</si>
  <si>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</si>
  <si>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</si>
  <si>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</si>
  <si>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</si>
  <si>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</si>
  <si>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</si>
  <si>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</si>
  <si>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</si>
  <si>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</si>
  <si>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</si>
  <si>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PCM-20251111-00000427</t>
  </si>
  <si>
    <t>Restored by PG</t>
  </si>
  <si>
    <t>PCM-20251111-00000652</t>
  </si>
  <si>
    <t xml:space="preserve"> PCM-20250215-00000830 </t>
  </si>
  <si>
    <t>LTE site still down and  site located in aramco area access issue need special permission</t>
  </si>
  <si>
    <t>PCM-20251111-00000654</t>
  </si>
  <si>
    <t>2 hrs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</si>
  <si>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</si>
  <si>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</si>
  <si>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</si>
  <si>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</si>
  <si>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</si>
  <si>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</si>
  <si>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</si>
  <si>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</si>
  <si>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PCM-20251111-00000635</t>
  </si>
  <si>
    <t>EM Team on the way ETA: 45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</si>
</sst>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9" fillId="7" borderId="1"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5" totalsRowShown="0" headerRowDxfId="174" dataDxfId="173" headerRowBorderDxfId="171" tableBorderDxfId="172" totalsRowBorderDxfId="170">
  <autoFilter ref="A1:L4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7" totalsRowShown="0" headerRowDxfId="157" dataDxfId="156" headerRowBorderDxfId="154" tableBorderDxfId="155" totalsRowBorderDxfId="153">
  <autoFilter ref="A1:CJ2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9" totalsRowShown="0" headerRowDxfId="64" dataDxfId="63" headerRowBorderDxfId="61" tableBorderDxfId="62">
  <autoFilter ref="A1:L104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4" totalsRowShown="0" headerRowDxfId="48" dataDxfId="47" headerRowBorderDxfId="45" tableBorderDxfId="46" totalsRowBorderDxfId="44">
  <autoFilter ref="A1:L5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6" totalsRowShown="0" headerRowDxfId="31" dataDxfId="30" headerRowBorderDxfId="28" tableBorderDxfId="29">
  <autoFilter ref="A1:L24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5" totalsRowShown="0" headerRowDxfId="15" dataDxfId="14" headerRowBorderDxfId="12" tableBorderDxfId="13">
  <autoFilter ref="A1:L16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5"/>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309.46582557869988</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33" ca="1" si="0">IFERROR(NOW()-F3,"")</f>
        <v>45972.414251504626</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45972.414251504626</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45972.414251504626</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45972.414251504626</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45972.414251504626</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45972.414251504626</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45972.414251504626</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45972.414251504626</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45972.414251504626</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45972.414251504626</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45972.414251504626</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45972.414251504626</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45972.414251504626</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45972.414251504626</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45972.414251504626</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45972.414251504626</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45972.414251504626</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45972.414251504626</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45972.414251504626</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45972.414251504626</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45972.414251504626</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45972.414251504626</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45972.414251504626</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45972.414251504626</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45972.414251504626</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45972.414251504626</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0"/>
        <v>45972.414251504626</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0"/>
        <v>45972.414251504626</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0"/>
        <v>45972.414251504626</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0"/>
        <v>45972.414251504626</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0"/>
        <v>45972.414251504626</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ref="G34:G65" ca="1" si="1">IFERROR(NOW()-F34,"")</f>
        <v>45972.414251504626</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45972.414251504626</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45972.414251504626</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45972.414251504626</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45972.414251504626</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45972.414251504626</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45972.414251504626</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45972.414251504626</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45972.414251504626</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45972.414251504626</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45972.414251504626</v>
      </c>
      <c r="H44" s="111"/>
      <c r="I44" s="109" t="str">
        <f>IFERROR(VLOOKUP(D44,DB!A:F,6,0),"")</f>
        <v/>
      </c>
      <c r="J44" s="109" t="str">
        <f>IFERROR(VLOOKUP(D44,DB!A:G,7,0),"")</f>
        <v/>
      </c>
      <c r="K44" s="113"/>
      <c r="L44" s="114" t="str">
        <f>IFERROR(VLOOKUP(D44,DB!A:I,9,0),"")</f>
        <v/>
      </c>
    </row>
    <row r="45" spans="1:12" ht="15" customHeight="1">
      <c r="A45" s="117"/>
      <c r="B45" s="118" t="str">
        <f>IFERROR(VLOOKUP(D45,DB!A:K,11,0),"")</f>
        <v/>
      </c>
      <c r="C45" s="118"/>
      <c r="D45" s="118"/>
      <c r="E45" s="119"/>
      <c r="F45" s="120"/>
      <c r="G45" s="121">
        <f t="shared" ca="1" si="1"/>
        <v>45972.414251504626</v>
      </c>
      <c r="H45" s="120"/>
      <c r="I45" s="118" t="str">
        <f>IFERROR(VLOOKUP(D45,DB!A:F,6,0),"")</f>
        <v/>
      </c>
      <c r="J45" s="118" t="str">
        <f>IFERROR(VLOOKUP(D45,DB!A:G,7,0),"")</f>
        <v/>
      </c>
      <c r="K45" s="122"/>
      <c r="L45" s="123" t="str">
        <f>IFERROR(VLOOKUP(D45,DB!A:I,9,0),"")</f>
        <v/>
      </c>
    </row>
  </sheetData>
  <customSheetViews>
    <customSheetView guid="{F6042A99-DD27-4453-835D-0834D95730CC}" filter="1" showAutoFilter="1">
      <pageMargins left="0" right="0" top="0" bottom="0" header="0" footer="0"/>
      <autoFilter ref="B1:M1" xr:uid="{5827788F-CFF2-4FB6-BA68-31EF18356F03}"/>
    </customSheetView>
  </customSheetViews>
  <dataValidations count="2">
    <dataValidation allowBlank="1" showInputMessage="1" showErrorMessage="1" sqref="E1" xr:uid="{5DBA255D-CDD9-49FB-AD3C-AF70AB4EE696}"/>
    <dataValidation type="list" allowBlank="1" showInputMessage="1" showErrorMessage="1" sqref="E2:E4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7"/>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147.41441354166454</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25972</v>
      </c>
      <c r="E4" s="103" t="s">
        <v>39021</v>
      </c>
      <c r="F4" s="104">
        <v>45972.283518518518</v>
      </c>
      <c r="G4" s="105">
        <f t="shared" ref="G4:G20" ca="1" si="1">IFERROR(NOW()-F4,"-")</f>
        <v>0.13073298610834172</v>
      </c>
      <c r="H4" s="104">
        <v>45972.27853009259</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1</v>
      </c>
      <c r="D5" s="18" t="s">
        <v>26237</v>
      </c>
      <c r="E5" s="103" t="s">
        <v>39021</v>
      </c>
      <c r="F5" s="104">
        <v>45972.393946759257</v>
      </c>
      <c r="G5" s="105">
        <f t="shared" ca="1" si="1"/>
        <v>2.0304745368775912E-2</v>
      </c>
      <c r="H5" s="104">
        <v>45972.385613425926</v>
      </c>
      <c r="I5" s="18" t="str">
        <f>IFERROR(VLOOKUP(D5,DB!A:F,6,0),"")</f>
        <v>SCECO</v>
      </c>
      <c r="J5" s="18" t="str">
        <f>IFERROR(VLOOKUP(D5,DB!A:G,7,0),"")</f>
        <v>Dead+Dead</v>
      </c>
      <c r="K5" s="19"/>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45972.414251504626</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45972.414251504626</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45972.414251504626</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45972.414251504626</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45972.414251504626</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45972.414251504626</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45972.414251504626</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45972.414251504626</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45972.414251504626</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45972.414251504626</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45972.414251504626</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45972.414251504626</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45972.414251504626</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45972.414251504626</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45972.414251504626</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ref="G21:G52" ca="1" si="2">IFERROR(NOW()-F21,"-")</f>
        <v>45972.414251504626</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2"/>
        <v>45972.414251504626</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2"/>
        <v>45972.414251504626</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2"/>
        <v>45972.414251504626</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2"/>
        <v>45972.414251504626</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2"/>
        <v>45972.414251504626</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27"/>
      <c r="B27" s="128" t="str">
        <f>IFERROR(VLOOKUP(D27,DB!A:K,11,0),"")</f>
        <v/>
      </c>
      <c r="C27" s="128"/>
      <c r="D27" s="128"/>
      <c r="E27" s="129"/>
      <c r="F27" s="130"/>
      <c r="G27" s="131">
        <f t="shared" ca="1" si="2"/>
        <v>45972.414251504626</v>
      </c>
      <c r="H27" s="130"/>
      <c r="I27" s="128" t="str">
        <f>IFERROR(VLOOKUP(D27,DB!A:F,6,0),"")</f>
        <v/>
      </c>
      <c r="J27" s="128" t="str">
        <f>IFERROR(VLOOKUP(D27,DB!A:G,7,0),"")</f>
        <v/>
      </c>
      <c r="K27" s="132"/>
      <c r="L27" s="128" t="str">
        <f>IFERROR(VLOOKUP(D27,DB!A:I,9,0),"")</f>
        <v/>
      </c>
      <c r="M27" s="128"/>
      <c r="N27" s="128"/>
      <c r="O27" s="128"/>
      <c r="P27" s="128"/>
      <c r="Q27" s="128"/>
      <c r="R27" s="128"/>
      <c r="S27" s="128"/>
      <c r="T27" s="128"/>
      <c r="U27" s="128"/>
      <c r="V27" s="128"/>
      <c r="W27" s="128"/>
      <c r="X27" s="128"/>
      <c r="Y27" s="128"/>
      <c r="Z27" s="128"/>
      <c r="AA27" s="128"/>
      <c r="AB27" s="128"/>
      <c r="AC27" s="128"/>
      <c r="AD27" s="128"/>
      <c r="AE27" s="128"/>
      <c r="AF27" s="128"/>
      <c r="AG27" s="128"/>
      <c r="AH27" s="128"/>
      <c r="AI27" s="128"/>
      <c r="AJ27" s="128"/>
      <c r="AK27" s="128"/>
      <c r="AL27" s="128"/>
      <c r="AM27" s="128"/>
      <c r="AN27" s="128"/>
      <c r="AO27" s="128"/>
      <c r="AP27" s="128"/>
      <c r="AQ27" s="128"/>
      <c r="AR27" s="128"/>
      <c r="AS27" s="128"/>
      <c r="AT27" s="128"/>
      <c r="AU27" s="128"/>
      <c r="AV27" s="128"/>
      <c r="AW27" s="128"/>
      <c r="AX27" s="128"/>
      <c r="AY27" s="128"/>
      <c r="AZ27" s="128"/>
      <c r="BA27" s="128"/>
      <c r="BB27" s="128"/>
      <c r="BC27" s="128"/>
      <c r="BD27" s="128"/>
      <c r="BE27" s="128"/>
      <c r="BF27" s="128"/>
      <c r="BG27" s="128"/>
      <c r="BH27" s="128"/>
      <c r="BI27" s="128"/>
      <c r="BJ27" s="128"/>
      <c r="BK27" s="128"/>
      <c r="BL27" s="128"/>
      <c r="BM27" s="128"/>
      <c r="BN27" s="128"/>
      <c r="BO27" s="128"/>
      <c r="BP27" s="128"/>
      <c r="BQ27" s="128"/>
      <c r="BR27" s="128"/>
      <c r="BS27" s="128"/>
      <c r="BT27" s="128"/>
      <c r="BU27" s="128"/>
      <c r="BV27" s="128"/>
      <c r="BW27" s="128"/>
      <c r="BX27" s="128"/>
      <c r="BY27" s="128"/>
      <c r="BZ27" s="128"/>
      <c r="CA27" s="128"/>
      <c r="CB27" s="128"/>
      <c r="CC27" s="128"/>
      <c r="CD27" s="128"/>
      <c r="CE27" s="128"/>
      <c r="CF27" s="128"/>
      <c r="CG27" s="128"/>
      <c r="CH27" s="128"/>
      <c r="CI27" s="128"/>
      <c r="CJ27" s="133"/>
    </row>
  </sheetData>
  <dataValidations count="2">
    <dataValidation allowBlank="1" showInputMessage="1" showErrorMessage="1" sqref="E1" xr:uid="{4D935161-CDD3-4592-B877-3FB59C99E142}"/>
    <dataValidation type="list" allowBlank="1" showInputMessage="1" showErrorMessage="1" sqref="E3:E2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9"/>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55"/>
      <c r="E2" s="18"/>
      <c r="F2" s="20"/>
      <c r="G2" s="21">
        <f t="shared" ref="G2:G10" ca="1" si="0">IFERROR(NOW()-F2,"-")</f>
        <v>45972.414251504626</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45972.414251504626</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45972.414251504626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45972.414251504626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45972.414251504626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45972.414251504626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45972.414251504626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45972.414251504626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45972.414251504626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ref="G11:G74" ca="1" si="1">IFERROR(NOW()-F11,"-")</f>
        <v>45972.414251504626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45972.414251504626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45972.414251504626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45972.414251504626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45972.414251504626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45972.414251504626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45972.414251504626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45972.414251504626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45972.414251504626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45972.414251504626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45972.414251504626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45972.414251504626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45972.414251504626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45972.414251504626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45972.414251504626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45972.414251504626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45972.414251504626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45972.414251504626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45972.414251504626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45972.414251504626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45972.414251504626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45972.414251504626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45972.414251504626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45972.414251504626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45972.414251504626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45972.414251504626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45972.414251504626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45972.414251504626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45972.414251504626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45972.414251504626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45972.414251504626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45972.414251504626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45972.414251504626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45972.414251504626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45972.414251504626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45972.414251504626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45972.414251504626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45972.414251504626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45972.414251504626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45972.414251504626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45972.414251504626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45972.414251504626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45972.414251504626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45972.414251504626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45972.414251504626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45972.414251504626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45972.414251504626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45972.414251504626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45972.414251504626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45972.414251504626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45972.414251504626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45972.414251504626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45972.414251504626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45972.414251504626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45972.414251504626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45972.414251504626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45972.414251504626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45972.414251504626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45972.414251504626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45972.414251504626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45972.414251504626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45972.414251504626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45972.414251504626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45972.414251504626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ref="G75:G138" ca="1" si="2">IFERROR(NOW()-F75,"-")</f>
        <v>45972.414251504626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45972.414251504626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45972.414251504626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45972.414251504626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45972.414251504626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45972.414251504626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45972.414251504626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45972.414251504626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45972.414251504626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45972.414251504626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45972.414251504626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45972.414251504626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45972.414251504626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45972.414251504626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45972.414251504626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45972.414251504626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45972.414251504626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45972.414251504626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45972.414251504626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45972.414251504626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45972.414251504626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45972.414251504626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45972.414251504626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45972.414251504626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45972.414251504626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45972.414251504626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45972.414251504626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45972.414251504626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45972.414251504626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45972.414251504626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45972.414251504626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45972.414251504626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45972.414251504626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45972.414251504626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45972.414251504626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45972.414251504626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45972.414251504626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45972.414251504626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45972.414251504626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45972.414251504626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45972.414251504626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45972.414251504626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45972.414251504626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45972.414251504626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45972.414251504626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45972.414251504626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45972.414251504626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45972.414251504626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45972.414251504626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45972.414251504626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45972.414251504626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45972.414251504626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45972.414251504626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45972.414251504626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45972.414251504626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45972.414251504626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45972.414251504626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45972.414251504626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45972.414251504626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45972.414251504626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45972.414251504626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45972.414251504626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45972.414251504626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45972.414251504626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ref="G139:G202" ca="1" si="3">IFERROR(NOW()-F139,"-")</f>
        <v>45972.414251504626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45972.414251504626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45972.414251504626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45972.414251504626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45972.414251504626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45972.414251504626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45972.414251504626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45972.414251504626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45972.414251504626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45972.414251504626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45972.414251504626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45972.414251504626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45972.414251504626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45972.414251504626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45972.414251504626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45972.414251504626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45972.414251504626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45972.414251504626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45972.414251504626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45972.414251504626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45972.414251504626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45972.414251504626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45972.414251504626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45972.414251504626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45972.414251504626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45972.414251504626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45972.414251504626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45972.414251504626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45972.414251504626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45972.414251504626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45972.414251504626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45972.414251504626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45972.414251504626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45972.414251504626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45972.414251504626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45972.414251504626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45972.414251504626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45972.414251504626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45972.414251504626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45972.414251504626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45972.414251504626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45972.414251504626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45972.414251504626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45972.414251504626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45972.414251504626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45972.414251504626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45972.414251504626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45972.414251504626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45972.414251504626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45972.414251504626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45972.414251504626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45972.414251504626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45972.414251504626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45972.414251504626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45972.414251504626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45972.414251504626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45972.414251504626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45972.414251504626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45972.414251504626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45972.414251504626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45972.414251504626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45972.414251504626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45972.414251504626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45972.414251504626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ref="G203:G266" ca="1" si="4">IFERROR(NOW()-F203,"-")</f>
        <v>45972.414251504626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45972.414251504626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45972.414251504626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45972.414251504626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45972.414251504626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45972.414251504626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45972.414251504626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45972.414251504626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45972.414251504626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45972.414251504626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45972.414251504626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45972.414251504626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45972.414251504626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45972.414251504626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45972.414251504626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45972.414251504626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45972.414251504626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45972.414251504626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45972.414251504626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45972.414251504626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45972.414251504626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45972.414251504626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45972.414251504626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45972.414251504626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45972.414251504626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45972.414251504626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45972.414251504626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45972.414251504626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45972.414251504626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45972.414251504626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45972.414251504626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45972.414251504626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45972.414251504626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45972.414251504626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45972.414251504626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45972.414251504626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45972.414251504626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45972.414251504626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45972.414251504626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45972.414251504626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45972.414251504626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45972.414251504626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45972.414251504626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45972.414251504626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45972.414251504626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45972.414251504626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45972.414251504626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45972.414251504626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45972.414251504626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45972.414251504626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45972.414251504626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45972.414251504626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45972.414251504626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45972.414251504626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45972.414251504626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45972.414251504626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45972.414251504626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45972.414251504626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45972.414251504626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45972.414251504626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45972.414251504626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45972.414251504626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45972.414251504626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45972.414251504626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ref="G267:G330" ca="1" si="5">IFERROR(NOW()-F267,"-")</f>
        <v>45972.414251504626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45972.414251504626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45972.414251504626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45972.414251504626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45972.414251504626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45972.414251504626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45972.414251504626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45972.414251504626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45972.414251504626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45972.414251504626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45972.414251504626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45972.414251504626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45972.414251504626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45972.414251504626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45972.414251504626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45972.414251504626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45972.414251504626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45972.414251504626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45972.414251504626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45972.414251504626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45972.414251504626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45972.414251504626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45972.414251504626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45972.414251504626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45972.414251504626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45972.414251504626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45972.414251504626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45972.414251504626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45972.414251504626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45972.414251504626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45972.414251504626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45972.414251504626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45972.414251504626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45972.414251504626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45972.414251504626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45972.414251504626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45972.414251504626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45972.414251504626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45972.414251504626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45972.414251504626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45972.414251504626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45972.414251504626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45972.414251504626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45972.414251504626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45972.414251504626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45972.414251504626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45972.414251504626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45972.414251504626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45972.414251504626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45972.414251504626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45972.414251504626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45972.414251504626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45972.414251504626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45972.414251504626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45972.414251504626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45972.414251504626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45972.414251504626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45972.414251504626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45972.414251504626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45972.414251504626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45972.414251504626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45972.414251504626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45972.414251504626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45972.414251504626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ref="G331:G394" ca="1" si="6">IFERROR(NOW()-F331,"-")</f>
        <v>45972.414251504626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45972.414251504626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45972.414251504626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45972.414251504626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45972.414251504626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45972.414251504626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45972.414251504626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45972.414251504626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45972.414251504626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45972.414251504626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45972.414251504626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45972.414251504626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45972.414251504626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45972.414251504626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45972.414251504626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45972.414251504626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45972.414251504626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45972.414251504626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45972.414251504626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45972.414251504626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45972.414251504626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45972.414251504626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45972.414251504626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45972.414251504626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45972.414251504626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45972.414251504626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45972.414251504626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45972.414251504626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45972.414251504626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45972.414251504626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45972.414251504626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45972.414251504626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45972.414251504626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45972.414251504626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45972.414251504626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45972.414251504626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45972.414251504626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45972.414251504626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45972.414251504626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45972.414251504626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45972.414251504626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45972.414251504626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45972.414251504626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45972.414251504626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45972.414251504626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45972.414251504626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45972.414251504626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45972.414251504626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45972.414251504626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45972.414251504626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45972.414251504626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45972.414251504626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45972.414251504626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45972.414251504626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45972.414251504626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45972.414251504626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45972.414251504626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45972.414251504626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45972.414251504626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45972.414251504626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45972.414251504626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45972.414251504626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45972.414251504626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45972.414251504626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ref="G395:G458" ca="1" si="7">IFERROR(NOW()-F395,"-")</f>
        <v>45972.414251504626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45972.414251504626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45972.414251504626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45972.414251504626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45972.414251504626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45972.414251504626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45972.414251504626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45972.414251504626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45972.414251504626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45972.414251504626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45972.414251504626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45972.414251504626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45972.414251504626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45972.414251504626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45972.414251504626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45972.414251504626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45972.414251504626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45972.414251504626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45972.414251504626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45972.414251504626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45972.414251504626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45972.414251504626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45972.414251504626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45972.414251504626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45972.414251504626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45972.414251504626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45972.414251504626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45972.414251504626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45972.414251504626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45972.414251504626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45972.414251504626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45972.414251504626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45972.414251504626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45972.414251504626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45972.414251504626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45972.414251504626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45972.414251504626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45972.414251504626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45972.414251504626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45972.414251504626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45972.414251504626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45972.414251504626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45972.414251504626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45972.414251504626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45972.414251504626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45972.414251504626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45972.414251504626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45972.414251504626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45972.414251504626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45972.414251504626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45972.414251504626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45972.414251504626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45972.414251504626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45972.414251504626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45972.414251504626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45972.414251504626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45972.414251504626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45972.414251504626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45972.414251504626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45972.414251504626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45972.414251504626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45972.414251504626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45972.414251504626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45972.414251504626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ref="G459:G522" ca="1" si="8">IFERROR(NOW()-F459,"-")</f>
        <v>45972.414251504626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45972.414251504626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45972.414251504626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45972.414251504626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45972.414251504626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45972.414251504626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45972.414251504626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45972.414251504626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45972.414251504626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45972.414251504626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45972.414251504626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45972.414251504626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45972.414251504626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45972.414251504626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45972.414251504626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45972.414251504626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45972.414251504626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45972.414251504626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45972.414251504626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45972.414251504626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45972.414251504626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45972.414251504626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45972.414251504626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45972.414251504626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45972.414251504626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45972.414251504626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45972.414251504626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45972.414251504626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45972.414251504626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45972.414251504626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45972.414251504626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45972.414251504626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45972.414251504626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45972.414251504626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45972.414251504626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45972.414251504626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45972.414251504626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45972.414251504626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45972.414251504626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45972.414251504626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45972.414251504626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45972.414251504626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45972.414251504626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45972.414251504626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45972.414251504626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45972.414251504626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45972.414251504626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45972.414251504626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45972.414251504626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45972.414251504626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45972.414251504626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45972.414251504626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45972.414251504626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45972.414251504626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45972.414251504626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45972.414251504626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45972.414251504626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45972.414251504626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45972.414251504626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45972.414251504626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45972.414251504626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45972.414251504626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45972.414251504626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45972.414251504626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ref="G523:G586" ca="1" si="9">IFERROR(NOW()-F523,"-")</f>
        <v>45972.414251504626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45972.414251504626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45972.414251504626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45972.414251504626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45972.414251504626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45972.414251504626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45972.414251504626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45972.414251504626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45972.414251504626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45972.414251504626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45972.414251504626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45972.414251504626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45972.414251504626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45972.414251504626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45972.414251504626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45972.414251504626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45972.414251504626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45972.414251504626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45972.414251504626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45972.414251504626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45972.414251504626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45972.414251504626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45972.414251504626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45972.414251504626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45972.414251504626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45972.414251504626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45972.414251504626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45972.414251504626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45972.414251504626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45972.414251504626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45972.414251504626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45972.414251504626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45972.414251504626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45972.414251504626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45972.414251504626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45972.414251504626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45972.414251504626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45972.414251504626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45972.414251504626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45972.414251504626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45972.414251504626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45972.414251504626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45972.414251504626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45972.414251504626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45972.414251504626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45972.414251504626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45972.414251504626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45972.414251504626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45972.414251504626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45972.414251504626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45972.414251504626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45972.414251504626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45972.414251504626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45972.414251504626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45972.414251504626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45972.414251504626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45972.414251504626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45972.414251504626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45972.414251504626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45972.414251504626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45972.414251504626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45972.414251504626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45972.414251504626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45972.414251504626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ref="G587:G650" ca="1" si="10">IFERROR(NOW()-F587,"-")</f>
        <v>45972.414251504626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45972.414251504626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45972.414251504626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45972.414251504626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45972.414251504626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45972.414251504626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45972.414251504626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45972.414251504626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45972.414251504626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45972.414251504626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45972.414251504626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45972.414251504626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45972.414251504626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45972.414251504626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45972.414251504626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45972.414251504626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45972.414251504626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45972.414251504626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45972.414251504626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45972.414251504626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45972.414251504626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45972.414251504626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45972.414251504626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45972.414251504626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45972.414251504626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45972.414251504626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45972.414251504626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45972.414251504626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45972.414251504626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45972.414251504626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45972.414251504626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45972.414251504626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45972.414251504626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45972.414251504626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45972.414251504626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45972.414251504626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45972.414251504626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45972.414251504626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45972.414251504626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45972.414251504626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45972.414251504626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45972.414251504626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45972.414251504626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45972.414251504626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45972.414251504626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45972.414251504626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45972.414251504626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45972.414251504626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45972.414251504626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45972.414251504626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45972.414251504626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45972.414251504626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45972.414251504626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45972.414251504626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45972.414251504626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45972.414251504626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45972.414251504626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45972.414251504626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45972.414251504626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45972.414251504626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45972.414251504626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45972.414251504626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45972.414251504626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45972.414251504626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ref="G651:G714" ca="1" si="11">IFERROR(NOW()-F651,"-")</f>
        <v>45972.414251504626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45972.414251504626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45972.414251504626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45972.414251504626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45972.414251504626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45972.414251504626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45972.414251504626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45972.414251504626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45972.414251504626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45972.414251504626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45972.414251504626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45972.414251504626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45972.414251504626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45972.414251504626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45972.414251504626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45972.414251504626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45972.414251504626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45972.414251504626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45972.414251504626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45972.414251504626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45972.414251504626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45972.414251504626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45972.414251504626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45972.414251504626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45972.414251504626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45972.414251504626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45972.414251504626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45972.414251504626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45972.414251504626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45972.414251504626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45972.414251504626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45972.414251504626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45972.414251504626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45972.414251504626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45972.414251504626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45972.414251504626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45972.414251504626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45972.414251504626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45972.414251504626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45972.414251504626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45972.414251504626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45972.414251504626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45972.414251504626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45972.414251504626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45972.414251504626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45972.414251504626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45972.414251504626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45972.414251504626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45972.414251504626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45972.414251504626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45972.414251504626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45972.414251504626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45972.414251504626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45972.414251504626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45972.414251504626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45972.414251504626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45972.414251504626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45972.414251504626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45972.414251504626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45972.414251504626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45972.414251504626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45972.414251504626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45972.414251504626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45972.414251504626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ref="G715:G778" ca="1" si="12">IFERROR(NOW()-F715,"-")</f>
        <v>45972.414251504626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45972.414251504626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45972.414251504626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45972.414251504626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45972.414251504626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45972.414251504626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45972.414251504626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45972.414251504626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45972.414251504626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45972.414251504626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45972.414251504626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45972.414251504626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45972.414251504626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45972.414251504626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45972.414251504626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45972.414251504626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45972.414251504626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45972.414251504626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45972.414251504626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45972.414251504626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45972.414251504626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45972.414251504626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45972.414251504626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45972.414251504626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45972.414251504626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45972.414251504626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45972.414251504626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45972.414251504626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45972.414251504626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45972.414251504626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45972.414251504626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45972.414251504626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45972.414251504626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45972.414251504626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45972.414251504626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45972.414251504626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45972.414251504626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45972.414251504626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45972.414251504626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45972.414251504626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45972.414251504626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45972.414251504626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45972.414251504626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45972.414251504626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45972.414251504626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45972.414251504626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45972.414251504626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45972.414251504626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45972.414251504626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45972.414251504626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45972.414251504626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45972.414251504626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45972.414251504626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45972.414251504626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45972.414251504626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45972.414251504626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45972.414251504626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45972.414251504626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45972.414251504626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45972.414251504626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45972.414251504626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45972.414251504626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45972.414251504626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45972.414251504626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ref="G779:G842" ca="1" si="13">IFERROR(NOW()-F779,"-")</f>
        <v>45972.414251504626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45972.414251504626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45972.414251504626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45972.414251504626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45972.414251504626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45972.414251504626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45972.414251504626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45972.414251504626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45972.414251504626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45972.414251504626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45972.414251504626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45972.414251504626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45972.414251504626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45972.414251504626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45972.414251504626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45972.414251504626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45972.414251504626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45972.414251504626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45972.414251504626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45972.414251504626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45972.414251504626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45972.414251504626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45972.414251504626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45972.414251504626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45972.414251504626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45972.414251504626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45972.414251504626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45972.414251504626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45972.414251504626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45972.414251504626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45972.414251504626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45972.414251504626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45972.414251504626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45972.414251504626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45972.414251504626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45972.414251504626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45972.414251504626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45972.414251504626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45972.414251504626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45972.414251504626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45972.414251504626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45972.414251504626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45972.414251504626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45972.414251504626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45972.414251504626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45972.414251504626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45972.414251504626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45972.414251504626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45972.414251504626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45972.414251504626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45972.414251504626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45972.414251504626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45972.414251504626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45972.414251504626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45972.414251504626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45972.414251504626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45972.414251504626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45972.414251504626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45972.414251504626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45972.414251504626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45972.414251504626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45972.414251504626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45972.414251504626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45972.414251504626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ref="G843:G906" ca="1" si="14">IFERROR(NOW()-F843,"-")</f>
        <v>45972.414251504626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45972.414251504626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45972.414251504626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45972.414251504626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45972.414251504626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45972.414251504626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45972.414251504626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45972.414251504626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45972.414251504626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45972.414251504626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45972.414251504626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45972.414251504626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45972.414251504626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45972.414251504626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45972.414251504626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45972.414251504626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45972.414251504626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45972.414251504626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45972.414251504626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45972.414251504626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45972.414251504626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45972.414251504626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45972.414251504626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45972.414251504626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45972.414251504626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45972.414251504626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45972.414251504626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45972.414251504626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45972.414251504626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45972.414251504626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45972.414251504626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45972.414251504626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45972.414251504626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45972.414251504626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45972.414251504626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45972.414251504626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45972.414251504626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45972.414251504626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45972.414251504626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45972.414251504626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45972.414251504626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45972.414251504626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45972.414251504626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45972.414251504626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45972.414251504626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45972.414251504626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45972.414251504626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45972.414251504626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45972.414251504626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45972.414251504626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45972.414251504626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45972.414251504626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45972.414251504626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45972.414251504626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45972.414251504626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45972.414251504626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45972.414251504626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45972.414251504626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45972.414251504626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45972.414251504626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45972.414251504626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45972.414251504626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45972.414251504626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45972.414251504626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ref="G907:G970" ca="1" si="15">IFERROR(NOW()-F907,"-")</f>
        <v>45972.414251504626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45972.414251504626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45972.414251504626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45972.414251504626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45972.414251504626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45972.414251504626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45972.414251504626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45972.414251504626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45972.414251504626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45972.414251504626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45972.414251504626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45972.414251504626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45972.414251504626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45972.414251504626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45972.414251504626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45972.414251504626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45972.414251504626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45972.414251504626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45972.414251504626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45972.414251504626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45972.414251504626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45972.414251504626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45972.414251504626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45972.414251504626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45972.414251504626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45972.414251504626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45972.414251504626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45972.414251504626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45972.414251504626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45972.414251504626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45972.414251504626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45972.414251504626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45972.414251504626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45972.414251504626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45972.414251504626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45972.414251504626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45972.414251504626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45972.414251504626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45972.414251504626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45972.414251504626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45972.414251504626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45972.414251504626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45972.414251504626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45972.414251504626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45972.414251504626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45972.414251504626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45972.414251504626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45972.414251504626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45972.414251504626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45972.414251504626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45972.414251504626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45972.414251504626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45972.414251504626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45972.414251504626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45972.414251504626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45972.414251504626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45972.414251504626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45972.414251504626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45972.414251504626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45972.414251504626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45972.414251504626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45972.414251504626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45972.414251504626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45972.414251504626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ref="G971:G1034" ca="1" si="16">IFERROR(NOW()-F971,"-")</f>
        <v>45972.414251504626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45972.414251504626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45972.414251504626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45972.414251504626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45972.414251504626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45972.414251504626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45972.414251504626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45972.414251504626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45972.414251504626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45972.414251504626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45972.414251504626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45972.414251504626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45972.414251504626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45972.414251504626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45972.414251504626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45972.414251504626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45972.414251504626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45972.414251504626</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45972.414251504626</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45972.414251504626</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45972.414251504626</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45972.414251504626</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45972.414251504626</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45972.414251504626</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45972.414251504626</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45972.414251504626</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45972.414251504626</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45972.414251504626</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45972.414251504626</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45972.414251504626</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45972.414251504626</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45972.414251504626</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45972.414251504626</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45972.414251504626</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45972.414251504626</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45972.414251504626</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45972.414251504626</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45972.414251504626</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45972.414251504626</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45972.414251504626</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45972.414251504626</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45972.414251504626</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45972.414251504626</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45972.414251504626</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45972.414251504626</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45972.414251504626</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45972.414251504626</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45972.414251504626</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45972.414251504626</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45972.414251504626</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45972.414251504626</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45972.414251504626</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45972.414251504626</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45972.414251504626</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45972.414251504626</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45972.414251504626</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45972.414251504626</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45972.414251504626</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45972.414251504626</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45972.414251504626</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45972.414251504626</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45972.414251504626</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45972.414251504626</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45972.414251504626</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ref="G1035:G1049" ca="1" si="17">IFERROR(NOW()-F1035,"-")</f>
        <v>45972.414251504626</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45972.414251504626</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45972.414251504626</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45972.414251504626</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45972.414251504626</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45972.414251504626</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45972.414251504626</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45972.414251504626</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45972.414251504626</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45972.414251504626</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45972.414251504626</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45972.414251504626</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45972.414251504626</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45972.414251504626</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45972.414251504626</v>
      </c>
      <c r="H1049" s="22"/>
      <c r="I1049" s="19" t="str">
        <f>IFERROR(VLOOKUP(D1049,DB!A:F,6,0),"")</f>
        <v/>
      </c>
      <c r="J1049" s="18" t="str">
        <f>IFERROR(VLOOKUP(D1049,DB!A:G,7,0),"")</f>
        <v/>
      </c>
      <c r="K1049" s="45"/>
      <c r="L1049" s="23" t="str">
        <f>IFERROR(VLOOKUP(D1049,DB!A:I,9,0),"")</f>
        <v/>
      </c>
    </row>
  </sheetData>
  <dataValidations count="2">
    <dataValidation allowBlank="1" showInputMessage="1" showErrorMessage="1" sqref="E1" xr:uid="{5914219A-CB83-432D-936A-CC0CB6F3982A}"/>
    <dataValidation type="list" allowBlank="1" showInputMessage="1" showErrorMessage="1" sqref="E2:E104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4"/>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39108</v>
      </c>
      <c r="B2" s="92" t="str">
        <f>IFERROR(VLOOKUP(D2,DB!A:K,11,0),"")</f>
        <v>R4</v>
      </c>
      <c r="C2" s="94">
        <v>1</v>
      </c>
      <c r="D2" s="92" t="s">
        <v>35092</v>
      </c>
      <c r="E2" s="95" t="s">
        <v>39021</v>
      </c>
      <c r="F2" s="96">
        <v>45703.480717592596</v>
      </c>
      <c r="G2" s="97">
        <f t="shared" ref="G2" ca="1" si="0">IFERROR(NOW()-F2,"")</f>
        <v>268.93353391202982</v>
      </c>
      <c r="H2" s="96">
        <v>45703.474768518521</v>
      </c>
      <c r="I2" s="96" t="str">
        <f>IFERROR(VLOOKUP(D2,DB!A:F,6,0),"")</f>
        <v>SCECO</v>
      </c>
      <c r="J2" s="96" t="str">
        <f>IFERROR(VLOOKUP(D2,DB!A:G,7,0),"")</f>
        <v>Dead</v>
      </c>
      <c r="K2" s="98" t="s">
        <v>39109</v>
      </c>
      <c r="L2" s="92" t="str">
        <f>IFERROR(VLOOKUP(D2,DB!A:I,9,0),"")</f>
        <v>Latis</v>
      </c>
    </row>
    <row r="3" spans="1:16" ht="15" customHeight="1">
      <c r="A3" s="135" t="s">
        <v>39110</v>
      </c>
      <c r="B3" s="135" t="str">
        <f>IFERROR(VLOOKUP(D3,DB!A:K,11,0),"")</f>
        <v>R4</v>
      </c>
      <c r="C3" s="94">
        <v>2</v>
      </c>
      <c r="D3" s="92" t="s">
        <v>36780</v>
      </c>
      <c r="E3" s="95" t="s">
        <v>39021</v>
      </c>
      <c r="F3" s="96">
        <v>45972.394259259258</v>
      </c>
      <c r="G3" s="97">
        <f ca="1">IFERROR(NOW()-F3,"")</f>
        <v>1.9992245368484873E-2</v>
      </c>
      <c r="H3" s="96">
        <v>45972.377939814818</v>
      </c>
      <c r="I3" s="135" t="str">
        <f>IFERROR(VLOOKUP(D3,DB!A:F,6,0),"")</f>
        <v>Generator-SG</v>
      </c>
      <c r="J3" s="135" t="str">
        <f>IFERROR(VLOOKUP(D3,DB!A:G,7,0),"")</f>
        <v>Dead</v>
      </c>
      <c r="K3" s="98" t="s">
        <v>39111</v>
      </c>
      <c r="L3" s="92" t="str">
        <f>IFERROR(VLOOKUP(D3,DB!A:I,9,0),"")</f>
        <v>Latis</v>
      </c>
    </row>
    <row r="4" spans="1:16" ht="15" customHeight="1">
      <c r="A4" s="135"/>
      <c r="B4" s="135" t="str">
        <f>IFERROR(VLOOKUP(D4,DB!A:K,11,0),"")</f>
        <v/>
      </c>
      <c r="C4" s="94"/>
      <c r="D4" s="92"/>
      <c r="E4" s="95"/>
      <c r="F4" s="96"/>
      <c r="G4" s="97">
        <f ca="1">IFERROR(NOW()-F4,"")</f>
        <v>45972.414251504626</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45972.414251504626</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45972.414251504626</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45972.414251504626</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45972.414251504626</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45972.414251504626</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45972.414251504626</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45972.414251504626</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45972.414251504626</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45972.414251504626</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45972.414251504626</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45972.414251504626</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45972.414251504626</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45972.414251504626</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45972.414251504626</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45972.414251504626</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45972.414251504626</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45972.414251504626</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45972.414251504626</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45972.414251504626</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45972.414251504626</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45972.414251504626</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45972.414251504626</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45972.414251504626</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45972.414251504626</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45972.414251504626</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45972.414251504626</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45972.414251504626</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45972.414251504626</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45972.414251504626</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45972.414251504626</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45972.414251504626</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45972.414251504626</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45972.414251504626</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45972.414251504626</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45972.414251504626</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45972.414251504626</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45972.414251504626</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45972.414251504626</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45972.414251504626</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45972.414251504626</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45972.414251504626</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45972.414251504626</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45972.414251504626</v>
      </c>
      <c r="H47" s="96"/>
      <c r="I47" s="135" t="str">
        <f>IFERROR(VLOOKUP(D47,DB!A:F,6,0),"")</f>
        <v/>
      </c>
      <c r="J47" s="135" t="str">
        <f>IFERROR(VLOOKUP(D47,DB!A:G,7,0),"")</f>
        <v/>
      </c>
      <c r="K47" s="98"/>
      <c r="L47" s="92" t="str">
        <f>IFERROR(VLOOKUP(D47,DB!A:I,9,0),"")</f>
        <v/>
      </c>
    </row>
    <row r="48" spans="1:12" ht="15" customHeight="1">
      <c r="A48" s="149"/>
      <c r="B48" s="149" t="str">
        <f>IFERROR(VLOOKUP(D48,DB!A:K,11,0),"")</f>
        <v/>
      </c>
      <c r="C48" s="150"/>
      <c r="D48" s="151"/>
      <c r="E48" s="152"/>
      <c r="F48" s="153"/>
      <c r="G48" s="97">
        <f ca="1">IFERROR(NOW()-F48,"")</f>
        <v>45972.414251504626</v>
      </c>
      <c r="H48" s="153"/>
      <c r="I48" s="149" t="str">
        <f>IFERROR(VLOOKUP(D48,DB!A:F,6,0),"")</f>
        <v/>
      </c>
      <c r="J48" s="149" t="str">
        <f>IFERROR(VLOOKUP(D48,DB!A:G,7,0),"")</f>
        <v/>
      </c>
      <c r="K48" s="154"/>
      <c r="L48" s="151" t="str">
        <f>IFERROR(VLOOKUP(D48,DB!A:I,9,0),"")</f>
        <v/>
      </c>
    </row>
    <row r="49" spans="1:12" ht="15" customHeight="1">
      <c r="A49" s="149"/>
      <c r="B49" s="149" t="str">
        <f>IFERROR(VLOOKUP(D49,DB!A:K,11,0),"")</f>
        <v/>
      </c>
      <c r="C49" s="150"/>
      <c r="D49" s="151"/>
      <c r="E49" s="152"/>
      <c r="F49" s="153"/>
      <c r="G49" s="97">
        <f ca="1">IFERROR(NOW()-F49,"")</f>
        <v>45972.414251504626</v>
      </c>
      <c r="H49" s="153"/>
      <c r="I49" s="149" t="str">
        <f>IFERROR(VLOOKUP(D49,DB!A:F,6,0),"")</f>
        <v/>
      </c>
      <c r="J49" s="149" t="str">
        <f>IFERROR(VLOOKUP(D49,DB!A:G,7,0),"")</f>
        <v/>
      </c>
      <c r="K49" s="154"/>
      <c r="L49" s="151" t="str">
        <f>IFERROR(VLOOKUP(D49,DB!A:I,9,0),"")</f>
        <v/>
      </c>
    </row>
    <row r="50" spans="1:12" ht="15" customHeight="1">
      <c r="A50" s="149"/>
      <c r="B50" s="149" t="str">
        <f>IFERROR(VLOOKUP(D50,DB!A:K,11,0),"")</f>
        <v/>
      </c>
      <c r="C50" s="150"/>
      <c r="D50" s="151"/>
      <c r="E50" s="152"/>
      <c r="F50" s="153"/>
      <c r="G50" s="97">
        <f ca="1">IFERROR(NOW()-F50,"")</f>
        <v>45972.414251504626</v>
      </c>
      <c r="H50" s="153"/>
      <c r="I50" s="149" t="str">
        <f>IFERROR(VLOOKUP(D50,DB!A:F,6,0),"")</f>
        <v/>
      </c>
      <c r="J50" s="149" t="str">
        <f>IFERROR(VLOOKUP(D50,DB!A:G,7,0),"")</f>
        <v/>
      </c>
      <c r="K50" s="154"/>
      <c r="L50" s="151" t="str">
        <f>IFERROR(VLOOKUP(D50,DB!A:I,9,0),"")</f>
        <v/>
      </c>
    </row>
    <row r="51" spans="1:12" ht="15" customHeight="1">
      <c r="A51" s="149"/>
      <c r="B51" s="149" t="str">
        <f>IFERROR(VLOOKUP(D51,DB!A:K,11,0),"")</f>
        <v/>
      </c>
      <c r="C51" s="150"/>
      <c r="D51" s="151"/>
      <c r="E51" s="152"/>
      <c r="F51" s="153"/>
      <c r="G51" s="97">
        <f ca="1">IFERROR(NOW()-F51,"")</f>
        <v>45972.414251504626</v>
      </c>
      <c r="H51" s="153"/>
      <c r="I51" s="149" t="str">
        <f>IFERROR(VLOOKUP(D51,DB!A:F,6,0),"")</f>
        <v/>
      </c>
      <c r="J51" s="149" t="str">
        <f>IFERROR(VLOOKUP(D51,DB!A:G,7,0),"")</f>
        <v/>
      </c>
      <c r="K51" s="154"/>
      <c r="L51" s="151" t="str">
        <f>IFERROR(VLOOKUP(D51,DB!A:I,9,0),"")</f>
        <v/>
      </c>
    </row>
    <row r="52" spans="1:12" ht="15" customHeight="1">
      <c r="A52" s="149"/>
      <c r="B52" s="149" t="str">
        <f>IFERROR(VLOOKUP(D52,DB!A:K,11,0),"")</f>
        <v/>
      </c>
      <c r="C52" s="150"/>
      <c r="D52" s="151"/>
      <c r="E52" s="152"/>
      <c r="F52" s="153"/>
      <c r="G52" s="97">
        <f ca="1">IFERROR(NOW()-F52,"")</f>
        <v>45972.414251504626</v>
      </c>
      <c r="H52" s="153"/>
      <c r="I52" s="149" t="str">
        <f>IFERROR(VLOOKUP(D52,DB!A:F,6,0),"")</f>
        <v/>
      </c>
      <c r="J52" s="149" t="str">
        <f>IFERROR(VLOOKUP(D52,DB!A:G,7,0),"")</f>
        <v/>
      </c>
      <c r="K52" s="154"/>
      <c r="L52" s="151" t="str">
        <f>IFERROR(VLOOKUP(D52,DB!A:I,9,0),"")</f>
        <v/>
      </c>
    </row>
    <row r="53" spans="1:12" ht="15" customHeight="1">
      <c r="A53" s="149"/>
      <c r="B53" s="149" t="str">
        <f>IFERROR(VLOOKUP(D53,DB!A:K,11,0),"")</f>
        <v/>
      </c>
      <c r="C53" s="150"/>
      <c r="D53" s="151"/>
      <c r="E53" s="152"/>
      <c r="F53" s="153"/>
      <c r="G53" s="97">
        <f ca="1">IFERROR(NOW()-F53,"")</f>
        <v>45972.414251504626</v>
      </c>
      <c r="H53" s="153"/>
      <c r="I53" s="149" t="str">
        <f>IFERROR(VLOOKUP(D53,DB!A:F,6,0),"")</f>
        <v/>
      </c>
      <c r="J53" s="149" t="str">
        <f>IFERROR(VLOOKUP(D53,DB!A:G,7,0),"")</f>
        <v/>
      </c>
      <c r="K53" s="154"/>
      <c r="L53" s="151" t="str">
        <f>IFERROR(VLOOKUP(D53,DB!A:I,9,0),"")</f>
        <v/>
      </c>
    </row>
    <row r="54" spans="1:12" ht="15" customHeight="1">
      <c r="A54" s="149"/>
      <c r="B54" s="149" t="str">
        <f>IFERROR(VLOOKUP(D54,DB!A:K,11,0),"")</f>
        <v/>
      </c>
      <c r="C54" s="150"/>
      <c r="D54" s="151"/>
      <c r="E54" s="152"/>
      <c r="F54" s="153"/>
      <c r="G54" s="97">
        <f ca="1">IFERROR(NOW()-F54,"")</f>
        <v>45972.414251504626</v>
      </c>
      <c r="H54" s="153"/>
      <c r="I54" s="149" t="str">
        <f>IFERROR(VLOOKUP(D54,DB!A:F,6,0),"")</f>
        <v/>
      </c>
      <c r="J54" s="149" t="str">
        <f>IFERROR(VLOOKUP(D54,DB!A:G,7,0),"")</f>
        <v/>
      </c>
      <c r="K54" s="154"/>
      <c r="L54" s="151" t="str">
        <f>IFERROR(VLOOKUP(D54,DB!A:I,9,0),"")</f>
        <v/>
      </c>
    </row>
  </sheetData>
  <dataValidations count="2">
    <dataValidation allowBlank="1" showInputMessage="1" showErrorMessage="1" sqref="E1" xr:uid="{A4F81451-56CC-4543-9497-104C4E44EE4B}"/>
    <dataValidation type="list" allowBlank="1" showInputMessage="1" showErrorMessage="1" sqref="E2:E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86"/>
  <sheetViews>
    <sheetView tabSelected="1" workbookViewId="0">
      <selection activeCell="D14" sqref="D14"/>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39112</v>
      </c>
      <c r="B2" s="37" t="str">
        <f>IFERROR(VLOOKUP(D2,DB!A:K,11,0),"")</f>
        <v>R5</v>
      </c>
      <c r="C2" s="37">
        <v>3</v>
      </c>
      <c r="D2" s="107" t="s">
        <v>36011</v>
      </c>
      <c r="E2" s="37" t="s">
        <v>39021</v>
      </c>
      <c r="F2" s="38">
        <v>45891.832060185188</v>
      </c>
      <c r="G2" s="116">
        <f ca="1">IFERROR(NOW()-F2,"")</f>
        <v>80.582191319437698</v>
      </c>
      <c r="H2" s="38">
        <v>45891.790393518517</v>
      </c>
      <c r="I2" s="37" t="str">
        <f>IFERROR(VLOOKUP(D2,DB!A:F,6,0),"")</f>
        <v>Generator-SG</v>
      </c>
      <c r="J2" s="37" t="str">
        <f>IFERROR(VLOOKUP(D2,DB!A:G,7,0),"")</f>
        <v>Vandalized</v>
      </c>
      <c r="K2" s="37" t="s">
        <v>39113</v>
      </c>
      <c r="L2" s="37" t="str">
        <f>IFERROR(VLOOKUP(D2,DB!A:I,9,0),"")</f>
        <v>Latis</v>
      </c>
      <c r="M2" s="106"/>
    </row>
    <row r="3" spans="1:13" ht="30">
      <c r="A3" s="37" t="s">
        <v>39114</v>
      </c>
      <c r="B3" s="37" t="str">
        <f>IFERROR(VLOOKUP(D3,DB!A:K,11,0),"")</f>
        <v>R5</v>
      </c>
      <c r="C3" s="37">
        <v>1</v>
      </c>
      <c r="D3" s="37" t="s">
        <v>33268</v>
      </c>
      <c r="E3" s="37" t="s">
        <v>39100</v>
      </c>
      <c r="F3" s="38">
        <v>45926.188877314817</v>
      </c>
      <c r="G3" s="116">
        <f t="shared" ref="G3" ca="1" si="0">IFERROR(NOW()-F3,"")</f>
        <v>46.225374189809372</v>
      </c>
      <c r="H3" s="38">
        <v>45926.158159722225</v>
      </c>
      <c r="I3" s="37" t="str">
        <f>IFERROR(VLOOKUP(D3,DB!A:F,6,0),"")</f>
        <v>SCECO</v>
      </c>
      <c r="J3" s="37" t="str">
        <f>IFERROR(VLOOKUP(D3,DB!A:G,7,0),"")</f>
        <v>Good</v>
      </c>
      <c r="K3" s="37" t="s">
        <v>39115</v>
      </c>
      <c r="L3" s="37" t="str">
        <f>IFERROR(VLOOKUP(D3,DB!A:I,9,0),"")</f>
        <v>Latis</v>
      </c>
      <c r="M3" s="106"/>
    </row>
    <row r="4" spans="1:13" ht="48" customHeight="1">
      <c r="A4" s="124" t="s">
        <v>39116</v>
      </c>
      <c r="B4" s="124" t="str">
        <f>IFERROR(VLOOKUP(D4,DB!A:K,11,0),"")</f>
        <v>R5</v>
      </c>
      <c r="C4" s="124">
        <v>1</v>
      </c>
      <c r="D4" s="124" t="s">
        <v>34758</v>
      </c>
      <c r="E4" s="124" t="s">
        <v>39100</v>
      </c>
      <c r="F4" s="125">
        <v>45948.661111111112</v>
      </c>
      <c r="G4" s="126">
        <f t="shared" ref="G4:G35" ca="1" si="1">IFERROR(NOW()-F4,"")</f>
        <v>23.753140393513604</v>
      </c>
      <c r="H4" s="125">
        <v>45948.661111111112</v>
      </c>
      <c r="I4" s="124" t="str">
        <f>IFERROR(VLOOKUP(D4,DB!A:F,6,0),"")</f>
        <v>SCECO</v>
      </c>
      <c r="J4" s="124" t="str">
        <f>IFERROR(VLOOKUP(D4,DB!A:G,7,0),"")</f>
        <v>Dead</v>
      </c>
      <c r="K4" s="124" t="s">
        <v>39117</v>
      </c>
      <c r="L4" s="124" t="str">
        <f>IFERROR(VLOOKUP(D4,DB!A:I,9,0),"")</f>
        <v>Latis</v>
      </c>
    </row>
    <row r="5" spans="1:13" ht="30.75">
      <c r="A5" s="124" t="s">
        <v>39118</v>
      </c>
      <c r="B5" s="124" t="s">
        <v>5443</v>
      </c>
      <c r="C5" s="124">
        <v>1</v>
      </c>
      <c r="D5" s="124" t="s">
        <v>32330</v>
      </c>
      <c r="E5" s="124" t="s">
        <v>39021</v>
      </c>
      <c r="F5" s="125">
        <v>45968.848599537036</v>
      </c>
      <c r="G5" s="126">
        <v>0.54726851851851854</v>
      </c>
      <c r="H5" s="125">
        <v>45968.827465277776</v>
      </c>
      <c r="I5" s="124" t="s">
        <v>22</v>
      </c>
      <c r="J5" s="124" t="s">
        <v>65</v>
      </c>
      <c r="K5" s="124" t="s">
        <v>39119</v>
      </c>
      <c r="L5" s="124" t="s">
        <v>8145</v>
      </c>
    </row>
    <row r="6" spans="1:13">
      <c r="A6" s="124" t="s">
        <v>39120</v>
      </c>
      <c r="B6" s="124" t="str">
        <f>IFERROR(VLOOKUP(D6,DB!A:K,11,0),"")</f>
        <v>R5</v>
      </c>
      <c r="C6" s="124">
        <v>1</v>
      </c>
      <c r="D6" s="124" t="s">
        <v>32794</v>
      </c>
      <c r="E6" s="124" t="s">
        <v>39100</v>
      </c>
      <c r="F6" s="125">
        <v>45972.38789351852</v>
      </c>
      <c r="G6" s="126">
        <f t="shared" ca="1" si="1"/>
        <v>2.6357986105722375E-2</v>
      </c>
      <c r="H6" s="125">
        <v>45972.376782407409</v>
      </c>
      <c r="I6" s="124" t="str">
        <f>IFERROR(VLOOKUP(D6,DB!A:F,6,0),"")</f>
        <v>SCECO</v>
      </c>
      <c r="J6" s="124" t="str">
        <f>IFERROR(VLOOKUP(D6,DB!A:G,7,0),"")</f>
        <v>Vandalized+Dead</v>
      </c>
      <c r="K6" s="124" t="s">
        <v>39121</v>
      </c>
      <c r="L6" s="124" t="str">
        <f>IFERROR(VLOOKUP(D6,DB!A:I,9,0),"")</f>
        <v>Latis</v>
      </c>
    </row>
    <row r="7" spans="1:13">
      <c r="A7" s="124"/>
      <c r="B7" s="124" t="str">
        <f>IFERROR(VLOOKUP(D7,DB!A:K,11,0),"")</f>
        <v/>
      </c>
      <c r="C7" s="124"/>
      <c r="D7" s="124"/>
      <c r="E7" s="124"/>
      <c r="F7" s="125"/>
      <c r="G7" s="126">
        <f t="shared" ca="1" si="1"/>
        <v>45972.414251504626</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45972.414251504626</v>
      </c>
      <c r="H8" s="125"/>
      <c r="I8" s="124" t="str">
        <f>IFERROR(VLOOKUP(D8,DB!A:F,6,0),"")</f>
        <v/>
      </c>
      <c r="J8" s="124" t="str">
        <f>IFERROR(VLOOKUP(D8,DB!A:G,7,0),"")</f>
        <v/>
      </c>
      <c r="K8" s="124"/>
      <c r="L8" s="124" t="str">
        <f>IFERROR(VLOOKUP(D8,DB!A:I,9,0),"")</f>
        <v/>
      </c>
    </row>
    <row r="9" spans="1:13">
      <c r="A9" s="124"/>
      <c r="B9" s="124" t="str">
        <f>IFERROR(VLOOKUP(D9,DB!A:K,11,0),"")</f>
        <v/>
      </c>
      <c r="C9" s="124"/>
      <c r="D9"/>
      <c r="E9" s="124"/>
      <c r="F9" s="125"/>
      <c r="G9" s="126">
        <f t="shared" ca="1" si="1"/>
        <v>45972.414251504626</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45972.414251504626</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45972.414251504626</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45972.414251504626</v>
      </c>
      <c r="H12" s="125"/>
      <c r="I12" s="124" t="str">
        <f>IFERROR(VLOOKUP(D12,DB!A:F,6,0),"")</f>
        <v/>
      </c>
      <c r="J12" s="124" t="str">
        <f>IFERROR(VLOOKUP(D12,DB!A:G,7,0),"")</f>
        <v/>
      </c>
      <c r="K12" s="124"/>
      <c r="L12" s="124" t="str">
        <f>IFERROR(VLOOKUP(D12,DB!A:I,9,0),"")</f>
        <v/>
      </c>
    </row>
    <row r="13" spans="1:13">
      <c r="A13" s="124"/>
      <c r="B13" s="124" t="str">
        <f>IFERROR(VLOOKUP(D13,DB!A:K,11,0),"")</f>
        <v>R5</v>
      </c>
      <c r="C13" s="124"/>
      <c r="D13" s="124" t="s">
        <v>38397</v>
      </c>
      <c r="E13" s="124"/>
      <c r="F13" s="125"/>
      <c r="G13" s="126">
        <f t="shared" ca="1" si="1"/>
        <v>45972.414251504626</v>
      </c>
      <c r="H13" s="125"/>
      <c r="I13" s="124" t="str">
        <f>IFERROR(VLOOKUP(D13,DB!A:F,6,0),"")</f>
        <v>SCECO</v>
      </c>
      <c r="J13" s="124" t="str">
        <f>IFERROR(VLOOKUP(D13,DB!A:G,7,0),"")</f>
        <v>Haj Removal</v>
      </c>
      <c r="K13" s="124"/>
      <c r="L13" s="124" t="str">
        <f>IFERROR(VLOOKUP(D13,DB!A:I,9,0),"")</f>
        <v>Latis</v>
      </c>
    </row>
    <row r="14" spans="1:13">
      <c r="A14" s="124"/>
      <c r="B14" s="124" t="str">
        <f>IFERROR(VLOOKUP(D14,DB!A:K,11,0),"")</f>
        <v>R5</v>
      </c>
      <c r="C14" s="124"/>
      <c r="D14" s="124" t="s">
        <v>35685</v>
      </c>
      <c r="E14" s="124"/>
      <c r="F14" s="125"/>
      <c r="G14" s="126">
        <f t="shared" ca="1" si="1"/>
        <v>45972.414251504626</v>
      </c>
      <c r="H14" s="125"/>
      <c r="I14" s="124" t="str">
        <f>IFERROR(VLOOKUP(D14,DB!A:F,6,0),"")</f>
        <v>SCECO</v>
      </c>
      <c r="J14" s="124" t="str">
        <f>IFERROR(VLOOKUP(D14,DB!A:G,7,0),"")</f>
        <v>Dead</v>
      </c>
      <c r="K14" s="124"/>
      <c r="L14" s="124" t="str">
        <f>IFERROR(VLOOKUP(D14,DB!A:I,9,0),"")</f>
        <v>Latis</v>
      </c>
    </row>
    <row r="15" spans="1:13">
      <c r="A15" s="124"/>
      <c r="B15" s="124" t="str">
        <f>IFERROR(VLOOKUP(D15,DB!A:K,11,0),"")</f>
        <v>R5</v>
      </c>
      <c r="C15" s="124"/>
      <c r="D15" t="s">
        <v>32400</v>
      </c>
      <c r="E15" s="124"/>
      <c r="F15" s="125"/>
      <c r="G15" s="126">
        <f t="shared" ca="1" si="1"/>
        <v>45972.414251504626</v>
      </c>
      <c r="H15" s="125"/>
      <c r="I15" s="124" t="str">
        <f>IFERROR(VLOOKUP(D15,DB!A:F,6,0),"")</f>
        <v>SCECO</v>
      </c>
      <c r="J15" s="124" t="str">
        <f>IFERROR(VLOOKUP(D15,DB!A:G,7,0),"")</f>
        <v>Vandalized</v>
      </c>
      <c r="K15" s="124"/>
      <c r="L15" s="124" t="str">
        <f>IFERROR(VLOOKUP(D15,DB!A:I,9,0),"")</f>
        <v>Latis</v>
      </c>
    </row>
    <row r="16" spans="1:13">
      <c r="A16" s="124"/>
      <c r="B16" s="124" t="str">
        <f>IFERROR(VLOOKUP(D16,DB!A:K,11,0),"")</f>
        <v/>
      </c>
      <c r="C16" s="124"/>
      <c r="D16" s="124"/>
      <c r="E16" s="124"/>
      <c r="F16" s="125"/>
      <c r="G16" s="126">
        <f t="shared" ca="1" si="1"/>
        <v>45972.414251504626</v>
      </c>
      <c r="H16" s="125"/>
      <c r="I16" s="124" t="str">
        <f>IFERROR(VLOOKUP(D16,DB!A:F,6,0),"")</f>
        <v/>
      </c>
      <c r="J16" s="124" t="str">
        <f>IFERROR(VLOOKUP(D16,DB!A:G,7,0),"")</f>
        <v/>
      </c>
      <c r="K16" s="124"/>
      <c r="L16" s="124" t="str">
        <f>IFERROR(VLOOKUP(D16,DB!A:I,9,0),"")</f>
        <v/>
      </c>
    </row>
    <row r="17" spans="1:12">
      <c r="A17" s="124"/>
      <c r="B17" s="124" t="str">
        <f>IFERROR(VLOOKUP(D17,DB!A:K,11,0),"")</f>
        <v/>
      </c>
      <c r="C17" s="124"/>
      <c r="D17"/>
      <c r="E17" s="124"/>
      <c r="F17" s="125"/>
      <c r="G17" s="126">
        <f t="shared" ca="1" si="1"/>
        <v>45972.414251504626</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1"/>
        <v>45972.414251504626</v>
      </c>
      <c r="H18" s="125"/>
      <c r="I18" s="124" t="str">
        <f>IFERROR(VLOOKUP(D18,DB!A:F,6,0),"")</f>
        <v/>
      </c>
      <c r="J18" s="124" t="str">
        <f>IFERROR(VLOOKUP(D18,DB!A:G,7,0),"")</f>
        <v/>
      </c>
      <c r="K18" s="124"/>
      <c r="L18" s="124" t="str">
        <f>IFERROR(VLOOKUP(D18,DB!A:I,9,0),"")</f>
        <v/>
      </c>
    </row>
    <row r="19" spans="1:12">
      <c r="A19" s="124"/>
      <c r="B19" s="124" t="str">
        <f>IFERROR(VLOOKUP(D19,DB!A:K,11,0),"")</f>
        <v/>
      </c>
      <c r="C19" s="124"/>
      <c r="D19"/>
      <c r="E19" s="124"/>
      <c r="F19" s="124"/>
      <c r="G19" s="126">
        <f t="shared" ca="1" si="1"/>
        <v>45972.414251504626</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1"/>
        <v>45972.414251504626</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1"/>
        <v>45972.414251504626</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45972.414251504626</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45972.414251504626</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45972.414251504626</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45972.414251504626</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45972.414251504626</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45972.414251504626</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45972.414251504626</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45972.414251504626</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45972.414251504626</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45972.414251504626</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45972.414251504626</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45972.414251504626</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45972.414251504626</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45972.414251504626</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ref="G36:G99" ca="1" si="2">IFERROR(NOW()-F36,"")</f>
        <v>45972.414251504626</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45972.414251504626</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45972.414251504626</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45972.414251504626</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45972.414251504626</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45972.414251504626</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45972.414251504626</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45972.414251504626</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45972.414251504626</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45972.414251504626</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45972.414251504626</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45972.414251504626</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45972.414251504626</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45972.414251504626</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45972.414251504626</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45972.414251504626</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45972.414251504626</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45972.414251504626</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45972.414251504626</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45972.414251504626</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45972.414251504626</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45972.414251504626</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45972.414251504626</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45972.414251504626</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45972.414251504626</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45972.414251504626</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45972.414251504626</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45972.414251504626</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45972.414251504626</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45972.414251504626</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45972.414251504626</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45972.414251504626</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45972.414251504626</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45972.414251504626</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45972.414251504626</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45972.414251504626</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45972.414251504626</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45972.414251504626</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45972.414251504626</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45972.414251504626</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45972.414251504626</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45972.414251504626</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45972.414251504626</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45972.414251504626</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45972.414251504626</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45972.414251504626</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45972.414251504626</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45972.414251504626</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45972.414251504626</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45972.414251504626</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45972.414251504626</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45972.414251504626</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45972.414251504626</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45972.414251504626</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45972.414251504626</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45972.414251504626</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45972.414251504626</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2"/>
        <v>45972.414251504626</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2"/>
        <v>45972.414251504626</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2"/>
        <v>45972.414251504626</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2"/>
        <v>45972.414251504626</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2"/>
        <v>45972.414251504626</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2"/>
        <v>45972.414251504626</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2"/>
        <v>45972.414251504626</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ref="G100:G163" ca="1" si="3">IFERROR(NOW()-F100,"")</f>
        <v>45972.414251504626</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45972.414251504626</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45972.414251504626</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45972.414251504626</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45972.414251504626</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45972.414251504626</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45972.414251504626</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45972.414251504626</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45972.414251504626</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45972.414251504626</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45972.414251504626</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45972.414251504626</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45972.414251504626</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45972.414251504626</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45972.414251504626</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45972.414251504626</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45972.414251504626</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45972.414251504626</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45972.414251504626</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45972.414251504626</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45972.414251504626</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45972.414251504626</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45972.414251504626</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45972.414251504626</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45972.414251504626</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45972.414251504626</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45972.414251504626</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45972.414251504626</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45972.414251504626</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45972.414251504626</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45972.414251504626</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45972.414251504626</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45972.414251504626</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45972.414251504626</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45972.414251504626</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45972.414251504626</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45972.414251504626</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45972.414251504626</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45972.414251504626</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45972.414251504626</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45972.414251504626</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45972.414251504626</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45972.414251504626</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45972.414251504626</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45972.414251504626</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45972.414251504626</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45972.414251504626</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45972.414251504626</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45972.414251504626</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45972.414251504626</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45972.414251504626</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45972.414251504626</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45972.414251504626</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45972.414251504626</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45972.414251504626</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45972.414251504626</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45972.414251504626</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45972.414251504626</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45972.414251504626</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45972.414251504626</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45972.414251504626</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45972.414251504626</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45972.414251504626</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45972.414251504626</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ref="G164:G227" ca="1" si="4">IFERROR(NOW()-F164,"")</f>
        <v>45972.414251504626</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45972.414251504626</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45972.414251504626</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45972.414251504626</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45972.414251504626</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45972.414251504626</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45972.414251504626</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45972.414251504626</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45972.414251504626</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45972.414251504626</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45972.414251504626</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45972.414251504626</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45972.414251504626</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45972.414251504626</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45972.414251504626</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45972.414251504626</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45972.414251504626</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45972.414251504626</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45972.414251504626</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45972.414251504626</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45972.414251504626</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45972.414251504626</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45972.414251504626</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45972.414251504626</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45972.414251504626</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45972.414251504626</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45972.414251504626</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45972.414251504626</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45972.414251504626</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45972.414251504626</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45972.414251504626</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45972.414251504626</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45972.414251504626</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45972.414251504626</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45972.414251504626</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45972.414251504626</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45972.414251504626</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45972.414251504626</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45972.414251504626</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45972.414251504626</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45972.414251504626</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45972.414251504626</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45972.414251504626</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45972.414251504626</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45972.414251504626</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45972.414251504626</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45972.414251504626</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45972.414251504626</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45972.414251504626</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45972.414251504626</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45972.414251504626</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45972.414251504626</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45972.414251504626</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45972.414251504626</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45972.414251504626</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45972.414251504626</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45972.414251504626</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45972.414251504626</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45972.414251504626</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45972.414251504626</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45972.414251504626</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45972.414251504626</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45972.414251504626</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45972.414251504626</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ref="G228:G291" ca="1" si="5">IFERROR(NOW()-F228,"")</f>
        <v>45972.414251504626</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45972.414251504626</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45972.414251504626</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5"/>
        <v>45972.414251504626</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45972.414251504626</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45972.414251504626</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45972.414251504626</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45972.414251504626</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45972.414251504626</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45972.414251504626</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45972.414251504626</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45972.414251504626</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45972.414251504626</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45972.414251504626</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45972.414251504626</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45972.414251504626</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45972.414251504626</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45972.414251504626</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45972.414251504626</v>
      </c>
      <c r="H246" s="124"/>
      <c r="I246" s="124" t="str">
        <f>IFERROR(VLOOKUP(D246,DB!A:F,6,0),"")</f>
        <v/>
      </c>
      <c r="J246" s="124" t="str">
        <f>IFERROR(VLOOKUP(D246,DB!A:G,7,0),"")</f>
        <v/>
      </c>
      <c r="K246" s="124"/>
      <c r="L246" s="124" t="str">
        <f>IFERROR(VLOOKUP(D246,DB!A:I,9,0),"")</f>
        <v/>
      </c>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sheetData>
  <dataValidations count="2">
    <dataValidation allowBlank="1" showInputMessage="1" showErrorMessage="1" sqref="E1" xr:uid="{920C6338-E771-4DAE-8C89-92A9093EA4DE}"/>
    <dataValidation type="list" allowBlank="1" showInputMessage="1" showErrorMessage="1" sqref="E2:E24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5"/>
  <sheetViews>
    <sheetView workbookViewId="0">
      <selection activeCell="K8" sqref="K8"/>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3" ca="1" si="0">IFERROR(NOW()-F2,"-")</f>
        <v>45972.414251504626</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45972.414251504626</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ref="G4:G67" ca="1" si="1">IFERROR(NOW()-F4,"-")</f>
        <v>45972.414251504626</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1"/>
        <v>45972.414251504626</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1"/>
        <v>45972.414251504626</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1"/>
        <v>45972.414251504626</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1"/>
        <v>45972.414251504626</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1"/>
        <v>45972.414251504626</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1"/>
        <v>45972.414251504626</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1"/>
        <v>45972.414251504626</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1"/>
        <v>45972.414251504626</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45972.414251504626</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45972.414251504626</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45972.414251504626</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45972.414251504626</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45972.414251504626</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45972.414251504626</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45972.414251504626</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45972.414251504626</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45972.414251504626</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45972.414251504626</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45972.414251504626</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45972.414251504626</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45972.414251504626</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45972.414251504626</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45972.414251504626</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45972.414251504626</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45972.414251504626</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45972.414251504626</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45972.414251504626</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45972.414251504626</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45972.414251504626</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45972.414251504626</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45972.414251504626</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45972.414251504626</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45972.414251504626</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45972.414251504626</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45972.414251504626</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45972.414251504626</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45972.414251504626</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45972.414251504626</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45972.414251504626</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45972.414251504626</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45972.414251504626</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45972.414251504626</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45972.414251504626</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45972.414251504626</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45972.414251504626</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45972.414251504626</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45972.414251504626</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45972.414251504626</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45972.414251504626</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45972.414251504626</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45972.414251504626</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45972.414251504626</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45972.414251504626</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45972.414251504626</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45972.414251504626</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45972.414251504626</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45972.414251504626</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45972.414251504626</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45972.414251504626</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45972.414251504626</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45972.414251504626</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45972.414251504626</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45972.414251504626</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ref="G68:G131" ca="1" si="2">IFERROR(NOW()-F68,"-")</f>
        <v>45972.414251504626</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2"/>
        <v>45972.414251504626</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2"/>
        <v>45972.414251504626</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2"/>
        <v>45972.414251504626</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2"/>
        <v>45972.414251504626</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2"/>
        <v>45972.414251504626</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2"/>
        <v>45972.414251504626</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2"/>
        <v>45972.414251504626</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2"/>
        <v>45972.414251504626</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45972.414251504626</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45972.414251504626</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45972.414251504626</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45972.414251504626</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45972.414251504626</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45972.414251504626</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45972.414251504626</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45972.414251504626</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45972.414251504626</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45972.414251504626</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45972.414251504626</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45972.414251504626</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45972.414251504626</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45972.414251504626</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45972.414251504626</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45972.414251504626</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45972.414251504626</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45972.414251504626</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45972.414251504626</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45972.414251504626</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45972.414251504626</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45972.414251504626</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45972.414251504626</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45972.414251504626</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45972.414251504626</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45972.414251504626</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45972.414251504626</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45972.414251504626</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45972.414251504626</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45972.414251504626</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45972.414251504626</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45972.414251504626</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45972.414251504626</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45972.414251504626</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45972.414251504626</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45972.414251504626</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45972.414251504626</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45972.414251504626</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45972.414251504626</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45972.414251504626</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45972.414251504626</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45972.414251504626</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45972.414251504626</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45972.414251504626</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45972.414251504626</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45972.414251504626</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45972.414251504626</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45972.414251504626</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45972.414251504626</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45972.414251504626</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45972.414251504626</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45972.414251504626</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45972.414251504626</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45972.414251504626</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45972.414251504626</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ref="G132:G165" ca="1" si="3">IFERROR(NOW()-F132,"-")</f>
        <v>45972.414251504626</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3"/>
        <v>45972.414251504626</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3"/>
        <v>45972.414251504626</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3"/>
        <v>45972.414251504626</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3"/>
        <v>45972.414251504626</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3"/>
        <v>45972.414251504626</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3"/>
        <v>45972.414251504626</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3"/>
        <v>45972.414251504626</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3"/>
        <v>45972.414251504626</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3"/>
        <v>45972.414251504626</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45972.414251504626</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45972.414251504626</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45972.414251504626</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45972.414251504626</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45972.414251504626</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45972.414251504626</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45972.414251504626</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45972.414251504626</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45972.414251504626</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45972.414251504626</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45972.414251504626</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45972.414251504626</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45972.414251504626</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45972.414251504626</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45972.414251504626</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45972.414251504626</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45972.414251504626</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45972.414251504626</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45972.414251504626</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45972.414251504626</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45972.414251504626</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45972.414251504626</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45972.414251504626</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45972.414251504626</v>
      </c>
      <c r="H165" s="143"/>
      <c r="I165" s="141" t="str">
        <f>IFERROR(VLOOKUP(D165,DB!A:F,6,0),"")</f>
        <v/>
      </c>
      <c r="J165" s="141" t="str">
        <f>IFERROR(VLOOKUP(D165,DB!A:G,7,0),"")</f>
        <v/>
      </c>
      <c r="K165" s="144"/>
      <c r="L165" s="145" t="str">
        <f>IFERROR(VLOOKUP(D165,DB!A:I,9,0),"")</f>
        <v/>
      </c>
    </row>
  </sheetData>
  <dataValidations count="2">
    <dataValidation allowBlank="1" showInputMessage="1" showErrorMessage="1" sqref="E1" xr:uid="{9E1BC488-8814-4F8A-8DBE-742B3278AB71}"/>
    <dataValidation type="list" allowBlank="1" showInputMessage="1" showErrorMessage="1" sqref="E2:E16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2025-11-11T06:58:10Z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