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27" documentId="13_ncr:1_{F6CB121F-512D-4AA6-A0C1-0FB36C537598}" xr6:coauthVersionLast="47" xr6:coauthVersionMax="47" xr10:uidLastSave="{D855087B-7B12-4905-B62E-C006279FD921}"/>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<sst xmlns="http://schemas.openxmlformats.org/spreadsheetml/2006/main" count="179036" uniqueCount="39108">
  <si>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</si>
  <si>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</si>
  <si>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</si>
  <si>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</si>
  <si>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</si>
  <si>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</si>
  <si>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</si>
  <si>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</si>
  <si>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</si>
  <si>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</si>
  <si>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</si>
  <si>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</si>
  <si>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</si>
  <si>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</si>
  <si>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</si>
  <si>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</si>
  <si>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</si>
  <si>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</si>
  <si>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</si>
  <si>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</si>
  <si>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</si>
  <si>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</si>
  <si>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</si>
  <si>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</si>
  <si>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</si>
  <si>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</si>
  <si>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</si>
  <si>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</si>
  <si>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</si>
  <si>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</si>
  <si>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</si>
  <si>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</si>
  <si>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</si>
  <si>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</si>
  <si>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</si>
  <si>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</si>
  <si>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</si>
  <si>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</si>
  <si>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</si>
  <si>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</si>
  <si>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</si>
  <si>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</si>
  <si>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</si>
  <si>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</si>
  <si>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</si>
  <si>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</si>
  <si>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</si>
  <si>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</si>
  <si>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</si>
  <si>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</si>
  <si>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</si>
  <si>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</si>
  <si>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</si>
  <si>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</si>
  <si>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</si>
  <si>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</si>
  <si>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</si>
  <si>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</si>
  <si>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</si>
  <si>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</si>
  <si>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</si>
  <si>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</si>
  <si>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</si>
  <si>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</si>
  <si>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</si>
  <si>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</si>
  <si>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</si>
  <si>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</si>
  <si>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</si>
  <si>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</si>
  <si>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</si>
  <si>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</si>
  <si>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</si>
  <si>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</si>
  <si>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</si>
  <si>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</si>
  <si>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</si>
  <si>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</si>
  <si>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</si>
  <si>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</si>
  <si>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</si>
  <si>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</si>
  <si>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</si>
  <si>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</si>
  <si>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</si>
  <si>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</si>
  <si>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</si>
  <si>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</si>
  <si>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</si>
  <si>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</si>
  <si>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</si>
  <si>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</si>
  <si>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</si>
  <si>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</si>
  <si>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</si>
  <si>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</si>
  <si>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</si>
  <si>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</si>
  <si>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</si>
  <si>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</si>
  <si>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</si>
  <si>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</si>
  <si>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</si>
  <si>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</si>
  <si>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</si>
  <si>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</si>
  <si>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</si>
  <si>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</si>
  <si>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</si>
  <si>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</si>
  <si>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</si>
  <si>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</si>
  <si>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</si>
  <si>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</si>
  <si>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</si>
  <si>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</si>
  <si>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</si>
  <si>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</si>
  <si>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</si>
  <si>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</si>
  <si>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</si>
  <si>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</si>
  <si>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</si>
  <si>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</si>
  <si>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</si>
  <si>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</si>
  <si>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</si>
  <si>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</si>
  <si>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</si>
  <si>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</si>
  <si>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</si>
  <si>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</si>
  <si>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</si>
  <si>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</si>
  <si>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</si>
  <si>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</si>
  <si>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</si>
  <si>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</si>
  <si>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</si>
  <si>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</si>
  <si>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</si>
  <si>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</si>
  <si>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</si>
  <si>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</si>
  <si>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</si>
  <si>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</si>
  <si>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</si>
  <si>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</si>
  <si>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</si>
  <si>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</si>
  <si>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</si>
  <si>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</si>
  <si>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</si>
  <si>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</si>
  <si>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</si>
  <si>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</si>
  <si>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</si>
  <si>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</si>
  <si>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</si>
  <si>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</si>
  <si>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</si>
  <si>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</si>
  <si>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</si>
  <si>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</si>
  <si>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</si>
  <si>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</si>
  <si>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</si>
  <si>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</si>
  <si>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</si>
  <si>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</si>
  <si>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</si>
  <si>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</si>
  <si>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</si>
  <si>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</si>
  <si>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</si>
  <si>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</si>
  <si>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</si>
  <si>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</si>
  <si>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</si>
  <si>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</si>
  <si>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</si>
  <si>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</si>
  <si>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</si>
  <si>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</si>
  <si>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</si>
  <si>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</si>
  <si>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</si>
  <si>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</si>
  <si>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</si>
  <si>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</si>
  <si>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</si>
  <si>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</si>
  <si>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</si>
  <si>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</si>
  <si>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</si>
  <si>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</si>
  <si>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</si>
  <si>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</si>
  <si>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</si>
  <si>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</si>
  <si>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</si>
  <si>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</si>
  <si>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</si>
  <si>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</si>
  <si>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</si>
  <si>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</si>
  <si>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</si>
  <si>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</si>
  <si>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</si>
  <si>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</si>
  <si>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</si>
  <si>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</si>
  <si>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</si>
  <si>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</si>
  <si>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</si>
  <si>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</si>
  <si>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</si>
  <si>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</si>
  <si>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</si>
  <si>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</si>
  <si>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</si>
  <si>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</si>
  <si>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</si>
  <si>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</si>
  <si>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</si>
  <si>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</si>
  <si>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</si>
  <si>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</si>
  <si>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</si>
  <si>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</si>
  <si>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</si>
  <si>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</si>
  <si>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</si>
  <si>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</si>
  <si>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</si>
  <si>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</si>
  <si>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</si>
  <si>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</si>
  <si>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</si>
  <si>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</si>
  <si>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</si>
  <si>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</si>
  <si>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</si>
  <si>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</si>
  <si>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</si>
  <si>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</si>
  <si>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</si>
  <si>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</si>
  <si>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</si>
  <si>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</si>
  <si>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</si>
  <si>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</si>
  <si>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</si>
  <si>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</si>
  <si>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</si>
  <si>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</si>
  <si>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</si>
  <si>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</si>
  <si>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</si>
  <si>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</si>
  <si>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</si>
  <si>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</si>
  <si>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</si>
  <si>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</si>
  <si>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</si>
  <si>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</si>
  <si>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</si>
  <si>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</si>
  <si>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</si>
  <si>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</si>
  <si>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</si>
  <si>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</si>
  <si>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</si>
  <si>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</si>
  <si>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</si>
  <si>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</si>
  <si>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</si>
  <si>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</si>
  <si>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</si>
  <si>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</si>
  <si>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</si>
  <si>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</si>
  <si>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</si>
  <si>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</si>
  <si>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</si>
  <si>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</si>
  <si>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</si>
  <si>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</si>
  <si>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</si>
  <si>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</si>
  <si>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</si>
  <si>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</si>
  <si>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</si>
  <si>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</si>
  <si>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</si>
  <si>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</si>
  <si>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</si>
  <si>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</si>
  <si>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</si>
  <si>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</si>
  <si>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</si>
  <si>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</si>
  <si>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</si>
  <si>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</si>
  <si>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</si>
  <si>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</si>
  <si>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</si>
  <si>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</si>
  <si>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</si>
  <si>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</si>
  <si>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</si>
  <si>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</si>
  <si>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</si>
  <si>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</si>
  <si>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</si>
  <si>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</si>
  <si>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</si>
  <si>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</si>
  <si>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</si>
  <si>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</si>
  <si>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</si>
  <si>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</si>
  <si>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</si>
  <si>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</si>
  <si>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</si>
  <si>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</si>
  <si>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</si>
  <si>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</si>
  <si>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</si>
  <si>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</si>
  <si>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</si>
  <si>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</si>
  <si>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</si>
  <si>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</si>
  <si>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</si>
  <si>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</si>
  <si>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</si>
  <si>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</si>
  <si>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</si>
  <si>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</si>
  <si>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</si>
  <si>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</si>
  <si>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</si>
  <si>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</si>
  <si>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</si>
  <si>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</si>
  <si>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</si>
  <si>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</si>
  <si>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</si>
  <si>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</si>
  <si>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</si>
  <si>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</si>
  <si>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</si>
  <si>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</si>
  <si>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</si>
  <si>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</si>
  <si>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</si>
  <si>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</si>
  <si>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</si>
  <si>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</si>
  <si>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</si>
  <si>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</si>
  <si>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</si>
  <si>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</si>
  <si>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</si>
  <si>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</si>
  <si>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</si>
  <si>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</si>
  <si>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</si>
  <si>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</si>
  <si>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</si>
  <si>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</si>
  <si>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</si>
  <si>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</si>
  <si>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</si>
  <si>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</si>
  <si>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</si>
  <si>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</si>
  <si>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</si>
  <si>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</si>
  <si>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</si>
  <si>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</si>
  <si>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</si>
  <si>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</si>
  <si>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</si>
  <si>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</si>
  <si>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</si>
  <si>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</si>
  <si>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</si>
  <si>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</si>
  <si>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</si>
  <si>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</si>
  <si>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</si>
  <si>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</si>
  <si>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</si>
  <si>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</si>
  <si>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</si>
  <si>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</si>
  <si>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</si>
  <si>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</si>
  <si>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</si>
  <si>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</si>
  <si>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</si>
  <si>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</si>
  <si>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</si>
  <si>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</si>
  <si>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</si>
  <si>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</si>
  <si>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</si>
  <si>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</si>
  <si>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</si>
  <si>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</si>
  <si>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</si>
  <si>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</si>
  <si>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</si>
  <si>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</si>
  <si>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</si>
  <si>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</si>
  <si>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</si>
  <si>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</si>
  <si>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</si>
  <si>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</si>
  <si>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</si>
  <si>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</si>
  <si>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</si>
  <si>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</si>
  <si>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</si>
  <si>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</si>
  <si>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</si>
  <si>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</si>
  <si>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</si>
  <si>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</si>
  <si>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</si>
  <si>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</si>
  <si>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</si>
  <si>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</si>
  <si>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</si>
  <si>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</si>
  <si>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</si>
  <si>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</si>
  <si>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</si>
  <si>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</si>
  <si>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</si>
  <si>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</si>
  <si>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</si>
  <si>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</si>
  <si>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</si>
  <si>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</si>
  <si>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</si>
  <si>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</si>
  <si>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</si>
  <si>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</si>
  <si>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</si>
  <si>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</si>
  <si>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</si>
  <si>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</si>
  <si>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</si>
  <si>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</si>
  <si>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</si>
  <si>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</si>
  <si>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</si>
  <si>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</si>
  <si>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</si>
  <si>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</si>
  <si>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</si>
  <si>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</si>
  <si>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</si>
  <si>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</si>
  <si>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</si>
  <si>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</si>
  <si>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</si>
  <si>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</si>
  <si>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</si>
  <si>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</si>
  <si>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</si>
  <si>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</si>
  <si>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</si>
  <si>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</si>
  <si>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</si>
  <si>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</si>
  <si>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</si>
  <si>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</si>
  <si>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</si>
  <si>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</si>
  <si>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</si>
  <si>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</si>
  <si>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</si>
  <si>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</si>
  <si>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</si>
  <si>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</si>
  <si>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</si>
  <si>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</si>
  <si>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</si>
  <si>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</si>
  <si>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</si>
  <si>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</si>
  <si>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</si>
  <si>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</si>
  <si>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</si>
  <si>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</si>
  <si>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</si>
  <si>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</si>
  <si>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</si>
  <si>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</si>
  <si>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</si>
  <si>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</si>
  <si>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</si>
  <si>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</si>
  <si>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</si>
  <si>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</si>
  <si>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</si>
  <si>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</si>
  <si>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</si>
  <si>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</si>
  <si>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</si>
  <si>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</si>
  <si>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</si>
  <si>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</si>
  <si>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</si>
  <si>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</si>
  <si>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</si>
  <si>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</si>
  <si>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</si>
  <si>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</si>
  <si>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</si>
  <si>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</si>
  <si>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</si>
  <si>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</si>
  <si>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</si>
  <si>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</si>
  <si>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</si>
  <si>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</si>
  <si>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</si>
  <si>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</si>
  <si>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</si>
  <si>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</si>
  <si>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</si>
  <si>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</si>
  <si>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</si>
  <si>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</si>
  <si>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</si>
  <si>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</si>
  <si>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</si>
  <si>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</si>
  <si>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</si>
  <si>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</si>
  <si>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</si>
  <si>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</si>
  <si>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</si>
  <si>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</si>
  <si>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</si>
  <si>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</si>
  <si>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</si>
  <si>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</si>
  <si>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</si>
  <si>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</si>
  <si>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</si>
  <si>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</si>
  <si>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</si>
  <si>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</si>
  <si>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</si>
  <si>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</si>
  <si>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</si>
  <si>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</si>
  <si>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</si>
  <si>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</si>
  <si>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</si>
  <si>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</si>
  <si>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</si>
  <si>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</si>
  <si>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</si>
  <si>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</si>
  <si>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</si>
  <si>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</si>
  <si>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</si>
  <si>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</si>
  <si>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</si>
  <si>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</si>
  <si>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</si>
  <si>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</si>
  <si>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</si>
  <si>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</si>
  <si>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</si>
  <si>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</si>
  <si>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</si>
  <si>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</si>
  <si>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</si>
  <si>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</si>
  <si>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</si>
  <si>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</si>
  <si>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</si>
  <si>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</si>
  <si>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</si>
  <si>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</si>
  <si>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</si>
  <si>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</si>
  <si>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</si>
  <si>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</si>
  <si>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</si>
  <si>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</si>
  <si>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</si>
  <si>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</si>
  <si>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</si>
  <si>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</si>
  <si>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</si>
  <si>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</si>
  <si>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</si>
  <si>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</si>
  <si>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</si>
  <si>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</si>
  <si>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</si>
  <si>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</si>
  <si>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</si>
  <si>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</si>
  <si>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</si>
  <si>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</si>
  <si>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</si>
  <si>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</si>
  <si>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</si>
  <si>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</si>
  <si>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</si>
  <si>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</si>
  <si>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</si>
  <si>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</si>
  <si>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</si>
  <si>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</si>
  <si>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</si>
  <si>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</si>
  <si>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</si>
  <si>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</si>
  <si>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</si>
  <si>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</si>
  <si>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</si>
  <si>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</si>
  <si>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</si>
  <si>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</si>
  <si>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</si>
  <si>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</si>
  <si>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</si>
  <si>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</si>
  <si>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</si>
  <si>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</si>
  <si>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</si>
  <si>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</si>
  <si>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</si>
  <si>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</si>
  <si>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</si>
  <si>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</si>
  <si>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</si>
  <si>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</si>
  <si>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</si>
  <si>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</si>
  <si>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</si>
  <si>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</si>
  <si>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</si>
  <si>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</si>
  <si>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</si>
  <si>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</si>
  <si>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</si>
  <si>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</si>
  <si>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</si>
  <si>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</si>
  <si>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</si>
  <si>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</si>
  <si>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</si>
  <si>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</si>
  <si>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</si>
  <si>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</si>
  <si>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</si>
  <si>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</si>
  <si>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</si>
  <si>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</si>
  <si>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</si>
  <si>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</si>
  <si>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</si>
  <si>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</si>
  <si>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</si>
  <si>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</si>
  <si>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</si>
  <si>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</si>
  <si>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</si>
  <si>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</si>
  <si>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</si>
  <si>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</si>
  <si>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</si>
  <si>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</si>
  <si>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</si>
  <si>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</si>
  <si>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</si>
  <si>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</si>
  <si>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</si>
  <si>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</si>
  <si>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</si>
  <si>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</si>
  <si>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</si>
  <si>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</si>
  <si>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</si>
  <si>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</si>
  <si>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</si>
  <si>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</si>
  <si>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</si>
  <si>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</si>
  <si>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</si>
  <si>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</si>
  <si>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</si>
  <si>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</si>
  <si>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</si>
  <si>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</si>
  <si>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</si>
  <si>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</si>
  <si>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</si>
  <si>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</si>
  <si>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</si>
  <si>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</si>
  <si>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</si>
  <si>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</si>
  <si>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</si>
  <si>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</si>
  <si>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</si>
  <si>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</si>
  <si>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</si>
  <si>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</si>
  <si>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</si>
  <si>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</si>
  <si>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</si>
  <si>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</si>
  <si>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</si>
  <si>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</si>
  <si>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</si>
  <si>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</si>
  <si>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</si>
  <si>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</si>
  <si>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</si>
  <si>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</si>
  <si>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</si>
  <si>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</si>
  <si>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</si>
  <si>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</si>
  <si>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</si>
  <si>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</si>
  <si>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</si>
  <si>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</si>
  <si>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</si>
  <si>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</si>
  <si>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</si>
  <si>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</si>
  <si>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</si>
  <si>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</si>
  <si>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</si>
  <si>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</si>
  <si>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</si>
  <si>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</si>
  <si>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</si>
  <si>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</si>
  <si>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</si>
  <si>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</si>
  <si>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</si>
  <si>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</si>
  <si>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</si>
  <si>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</si>
  <si>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</si>
  <si>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</si>
  <si>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</si>
  <si>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</si>
  <si>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</si>
  <si>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</si>
  <si>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</si>
  <si>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</si>
  <si>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</si>
  <si>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</si>
  <si>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</si>
  <si>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</si>
  <si>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</si>
  <si>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</si>
  <si>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</si>
  <si>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</si>
  <si>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</si>
  <si>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</si>
  <si>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</si>
  <si>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</si>
  <si>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</si>
  <si>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</si>
  <si>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</si>
  <si>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</si>
  <si>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</si>
  <si>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</si>
  <si>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</si>
  <si>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</si>
  <si>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</si>
  <si>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</si>
  <si>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</si>
  <si>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</si>
  <si>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</si>
  <si>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</si>
  <si>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</si>
  <si>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</si>
  <si>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</si>
  <si>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</si>
  <si>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</si>
  <si>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</si>
  <si>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</si>
  <si>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</si>
  <si>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</si>
  <si>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</si>
  <si>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</si>
  <si>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</si>
  <si>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</si>
  <si>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</si>
  <si>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</si>
  <si>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</si>
  <si>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</si>
  <si>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</si>
  <si>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</si>
  <si>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</si>
  <si>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</si>
  <si>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</si>
  <si>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</si>
  <si>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</si>
  <si>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</si>
  <si>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</si>
  <si>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</si>
  <si>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</si>
  <si>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</si>
  <si>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</si>
  <si>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</si>
  <si>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</si>
  <si>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</si>
  <si>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</si>
  <si>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</si>
  <si>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</si>
  <si>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</si>
  <si>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</si>
  <si>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</si>
  <si>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</si>
  <si>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</si>
  <si>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</si>
  <si>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</si>
  <si>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</si>
  <si>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</si>
  <si>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</si>
  <si>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</si>
  <si>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</si>
  <si>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</si>
  <si>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</si>
  <si>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</si>
  <si>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</si>
  <si>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</si>
  <si>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</si>
  <si>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</si>
  <si>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</si>
  <si>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</si>
  <si>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</si>
  <si>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</si>
  <si>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</si>
  <si>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</si>
  <si>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</si>
  <si>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</si>
  <si>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</si>
  <si>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</si>
  <si>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</si>
  <si>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</si>
  <si>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</si>
  <si>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</si>
  <si>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</si>
  <si>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</si>
  <si>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</si>
  <si>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</si>
  <si>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</si>
  <si>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</si>
  <si>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</si>
  <si>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</si>
  <si>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</si>
  <si>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</si>
  <si>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</si>
  <si>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</si>
  <si>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</si>
  <si>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</si>
  <si>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</si>
  <si>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</si>
  <si>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</si>
  <si>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</si>
  <si>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</si>
  <si>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</si>
  <si>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</si>
  <si>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</si>
  <si>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</si>
  <si>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</si>
  <si>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</si>
  <si>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</si>
  <si>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</si>
  <si>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</si>
  <si>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</si>
  <si>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</si>
  <si>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</si>
  <si>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</si>
  <si>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</si>
  <si>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</si>
  <si>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</si>
  <si>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</si>
  <si>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</si>
  <si>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</si>
  <si>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</si>
  <si>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</si>
  <si>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</si>
  <si>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</si>
  <si>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</si>
  <si>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</si>
  <si>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</si>
  <si>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</si>
  <si>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</si>
  <si>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</si>
  <si>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</si>
  <si>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</si>
  <si>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</si>
  <si>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</si>
  <si>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</si>
  <si>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</si>
  <si>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</si>
  <si>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</si>
  <si>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</si>
  <si>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</si>
  <si>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</si>
  <si>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</si>
  <si>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</si>
  <si>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</si>
  <si>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</si>
  <si>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</si>
  <si>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</si>
  <si>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</si>
  <si>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</si>
  <si>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</si>
  <si>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</si>
  <si>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</si>
  <si>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</si>
  <si>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</si>
  <si>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</si>
  <si>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</si>
  <si>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</si>
  <si>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</si>
  <si>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</si>
  <si>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</si>
  <si>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</si>
  <si>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</si>
  <si>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</si>
  <si>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</si>
  <si>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</si>
  <si>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</si>
  <si>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</si>
  <si>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</si>
  <si>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</si>
  <si>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</si>
  <si>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</si>
  <si>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</si>
  <si>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</si>
  <si>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</si>
  <si>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</si>
  <si>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</si>
  <si>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</si>
  <si>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</si>
  <si>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</si>
  <si>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</si>
  <si>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</si>
  <si>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</si>
  <si>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</si>
  <si>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</si>
  <si>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</si>
  <si>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</si>
  <si>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</si>
  <si>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</si>
  <si>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</si>
  <si>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</si>
  <si>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</si>
  <si>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</si>
  <si>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</si>
  <si>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</si>
  <si>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</si>
  <si>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</si>
  <si>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</si>
  <si>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</si>
  <si>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</si>
  <si>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</si>
  <si>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</si>
  <si>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</si>
  <si>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</si>
  <si>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</si>
  <si>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</si>
  <si>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</si>
  <si>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</si>
  <si>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</si>
  <si>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</si>
  <si>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</si>
  <si>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</si>
  <si>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</si>
  <si>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</si>
  <si>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</si>
  <si>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</si>
  <si>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</si>
  <si>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</si>
  <si>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</si>
  <si>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</si>
  <si>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</si>
  <si>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</si>
  <si>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</si>
  <si>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</si>
  <si>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</si>
  <si>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</si>
  <si>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</si>
  <si>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</si>
  <si>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</si>
  <si>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</si>
  <si>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</si>
  <si>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</si>
  <si>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</si>
  <si>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</si>
  <si>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</si>
  <si>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</si>
  <si>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</si>
  <si>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</si>
  <si>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</si>
  <si>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</si>
  <si>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</si>
  <si>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</si>
  <si>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</si>
  <si>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</si>
  <si>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</si>
  <si>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</si>
  <si>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</si>
  <si>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</si>
  <si>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</si>
  <si>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</si>
  <si>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</si>
  <si>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</si>
  <si>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</si>
  <si>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</si>
  <si>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</si>
  <si>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</si>
  <si>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</si>
  <si>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</si>
  <si>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</si>
  <si>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</si>
  <si>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</si>
  <si>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</si>
  <si>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</si>
  <si>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</si>
  <si>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</si>
  <si>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</si>
  <si>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</si>
  <si>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</si>
  <si>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</si>
  <si>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</si>
  <si>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</si>
  <si>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</si>
  <si>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</si>
  <si>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</si>
  <si>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</si>
  <si>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</si>
  <si>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</si>
  <si>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</si>
  <si>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</si>
  <si>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</si>
  <si>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</si>
  <si>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</si>
  <si>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</si>
  <si>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</si>
  <si>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</si>
  <si>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</si>
  <si>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</si>
  <si>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</si>
  <si>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</si>
  <si>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</si>
  <si>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</si>
  <si>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</si>
  <si>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</si>
  <si>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</si>
  <si>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</si>
  <si>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</si>
  <si>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</si>
  <si>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</si>
  <si>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</si>
  <si>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</si>
  <si>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</si>
  <si>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</si>
  <si>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</si>
  <si>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</si>
  <si>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</si>
  <si>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</si>
  <si>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</si>
  <si>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</si>
  <si>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</si>
  <si>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</si>
  <si>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</si>
  <si>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</si>
  <si>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</si>
  <si>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</si>
  <si>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</si>
  <si>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</si>
  <si>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</si>
  <si>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</si>
  <si>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</si>
  <si>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</si>
  <si>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</si>
  <si>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</si>
  <si>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</si>
  <si>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</si>
  <si>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</si>
  <si>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</si>
  <si>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</si>
  <si>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</si>
  <si>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</si>
  <si>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</si>
  <si>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</si>
  <si>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</si>
  <si>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</si>
  <si>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</si>
  <si>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</si>
  <si>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</si>
  <si>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</si>
  <si>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</si>
  <si>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</si>
  <si>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</si>
  <si>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</si>
  <si>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</si>
  <si>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</si>
  <si>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</si>
  <si>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</si>
  <si>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</si>
  <si>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</si>
  <si>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</si>
  <si>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</si>
  <si>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</si>
  <si>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</si>
  <si>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</si>
  <si>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</si>
  <si>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</si>
  <si>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</si>
  <si>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</si>
  <si>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</si>
  <si>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</si>
  <si>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</si>
  <si>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</si>
  <si>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</si>
  <si>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</si>
  <si>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</si>
  <si>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</si>
  <si>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</si>
  <si>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</si>
  <si>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</si>
  <si>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</si>
  <si>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</si>
  <si>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</si>
  <si>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</si>
  <si>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</si>
  <si>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</si>
  <si>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</si>
  <si>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</si>
  <si>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</si>
  <si>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</si>
  <si>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</si>
  <si>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</si>
  <si>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</si>
  <si>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</si>
  <si>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</si>
  <si>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</si>
  <si>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</si>
  <si>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</si>
  <si>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</si>
  <si>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</si>
  <si>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</si>
  <si>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</si>
  <si>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</si>
  <si>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</si>
  <si>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</si>
  <si>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</si>
  <si>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</si>
  <si>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</si>
  <si>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</si>
  <si>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</si>
  <si>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</si>
  <si>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</si>
  <si>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</si>
  <si>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</si>
  <si>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</si>
  <si>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</si>
  <si>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</si>
  <si>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</si>
  <si>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</si>
  <si>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</si>
  <si>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</si>
  <si>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</si>
  <si>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</si>
  <si>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</si>
  <si>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</si>
  <si>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</si>
  <si>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</si>
  <si>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</si>
  <si>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</si>
  <si>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</si>
  <si>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</si>
  <si>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</si>
  <si>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</si>
  <si>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</si>
  <si>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</si>
  <si>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</si>
  <si>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</si>
  <si>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</si>
  <si>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</si>
  <si>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</si>
  <si>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</si>
  <si>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</si>
  <si>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</si>
  <si>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</si>
  <si>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</si>
  <si>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</si>
  <si>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</si>
  <si>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</si>
  <si>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</si>
  <si>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</si>
  <si>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</si>
  <si>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</si>
  <si>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</si>
  <si>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</si>
  <si>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</si>
  <si>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</si>
  <si>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</si>
  <si>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</si>
  <si>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</si>
  <si>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</si>
  <si>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</si>
  <si>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</si>
  <si>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</si>
  <si>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</si>
  <si>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</si>
  <si>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</si>
  <si>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</si>
  <si>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</si>
  <si>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</si>
  <si>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</si>
  <si>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</si>
  <si>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</si>
  <si>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</si>
  <si>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</si>
  <si>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</si>
  <si>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</si>
  <si>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</si>
  <si>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</si>
  <si>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</si>
  <si>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</si>
  <si>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</si>
  <si>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</si>
  <si>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</si>
  <si>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</si>
  <si>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</si>
  <si>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</si>
  <si>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</si>
  <si>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</si>
  <si>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</si>
  <si>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</si>
  <si>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</si>
  <si>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</si>
  <si>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</si>
  <si>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</si>
  <si>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</si>
  <si>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</si>
  <si>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</si>
  <si>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</si>
  <si>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</si>
  <si>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</si>
  <si>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</si>
  <si>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</si>
  <si>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</si>
  <si>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</si>
  <si>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</si>
  <si>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</si>
  <si>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</si>
  <si>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</si>
  <si>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</si>
  <si>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</si>
  <si>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</si>
  <si>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</si>
  <si>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</si>
  <si>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</si>
  <si>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</si>
  <si>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</si>
  <si>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</si>
  <si>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</si>
  <si>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</si>
  <si>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</si>
  <si>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</si>
  <si>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</si>
  <si>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</si>
  <si>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</si>
  <si>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</si>
  <si>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</si>
  <si>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</si>
  <si>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</si>
  <si>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</si>
  <si>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</si>
  <si>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</si>
  <si>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</si>
  <si>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</si>
  <si>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</si>
  <si>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</si>
  <si>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</si>
  <si>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</si>
  <si>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</si>
  <si>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</si>
  <si>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</si>
  <si>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</si>
  <si>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</si>
  <si>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</si>
  <si>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</si>
  <si>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</si>
  <si>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</si>
  <si>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</si>
  <si>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</si>
  <si>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</si>
  <si>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</si>
  <si>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</si>
  <si>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</si>
  <si>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</si>
  <si>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</si>
  <si>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</si>
  <si>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</si>
  <si>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</si>
  <si>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</si>
  <si>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</si>
  <si>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</si>
  <si>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</si>
  <si>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</si>
  <si>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</si>
  <si>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</si>
  <si>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</si>
  <si>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</si>
  <si>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</si>
  <si>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</si>
  <si>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</si>
  <si>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</si>
  <si>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</si>
  <si>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</si>
  <si>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</si>
  <si>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</si>
  <si>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</si>
  <si>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</si>
  <si>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</si>
  <si>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</si>
  <si>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</si>
  <si>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</si>
  <si>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</si>
  <si>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</si>
  <si>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</si>
  <si>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</si>
  <si>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</si>
  <si>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</si>
  <si>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</si>
  <si>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</si>
  <si>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</si>
  <si>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</si>
  <si>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</si>
  <si>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</si>
  <si>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</si>
  <si>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</si>
  <si>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</si>
  <si>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</si>
  <si>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</si>
  <si>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</si>
  <si>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</si>
  <si>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</si>
  <si>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</si>
  <si>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</si>
  <si>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</si>
  <si>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</si>
  <si>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</si>
  <si>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</si>
  <si>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</si>
  <si>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</si>
  <si>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</si>
  <si>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</si>
  <si>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</si>
  <si>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</si>
  <si>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</si>
  <si>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</si>
  <si>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</si>
  <si>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</si>
  <si>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</si>
  <si>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</si>
  <si>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</si>
  <si>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</si>
  <si>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</si>
  <si>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</si>
  <si>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</si>
  <si>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</si>
  <si>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</si>
  <si>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</si>
  <si>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</si>
  <si>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</si>
  <si>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</si>
  <si>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</si>
  <si>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</si>
  <si>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</si>
  <si>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</si>
  <si>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</si>
  <si>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</si>
  <si>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</si>
  <si>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</si>
  <si>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</si>
  <si>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</si>
  <si>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</si>
  <si>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</si>
  <si>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</si>
  <si>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</si>
  <si>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</si>
  <si>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</si>
  <si>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</si>
  <si>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</si>
  <si>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</si>
  <si>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</si>
  <si>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</si>
  <si>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</si>
  <si>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</si>
  <si>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</si>
  <si>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</si>
  <si>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</si>
  <si>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</si>
  <si>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</si>
  <si>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</si>
  <si>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</si>
  <si>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</si>
  <si>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</si>
  <si>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</si>
  <si>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</si>
  <si>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</si>
  <si>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</si>
  <si>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</si>
  <si>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</si>
  <si>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</si>
  <si>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</si>
  <si>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</si>
  <si>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</si>
  <si>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</si>
  <si>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</si>
  <si>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</si>
  <si>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</si>
  <si>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</si>
  <si>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</si>
  <si>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</si>
  <si>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</si>
  <si>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</si>
  <si>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</si>
  <si>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</si>
  <si>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</si>
  <si>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</si>
  <si>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</si>
  <si>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</si>
  <si>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</si>
  <si>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</si>
  <si>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</si>
  <si>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</si>
  <si>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</si>
  <si>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</si>
  <si>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</si>
  <si>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</si>
  <si>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</si>
  <si>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</si>
  <si>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</si>
  <si>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</si>
  <si>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</si>
  <si>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</si>
  <si>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</si>
  <si>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</si>
  <si>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</si>
  <si>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</si>
  <si>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</si>
  <si>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</si>
  <si>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</si>
  <si>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</si>
  <si>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</si>
  <si>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</si>
  <si>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</si>
  <si>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</si>
  <si>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</si>
  <si>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</si>
  <si>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</si>
  <si>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</si>
  <si>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</si>
  <si>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</si>
  <si>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</si>
  <si>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</si>
  <si>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</si>
  <si>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</si>
  <si>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</si>
  <si>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</si>
  <si>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</si>
  <si>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</si>
  <si>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</si>
  <si>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</si>
  <si>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</si>
  <si>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</si>
  <si>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</si>
  <si>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</si>
  <si>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</si>
  <si>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</si>
  <si>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</si>
  <si>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</si>
  <si>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</si>
  <si>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</si>
  <si>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</si>
  <si>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</si>
  <si>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</si>
  <si>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</si>
  <si>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</si>
  <si>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</si>
  <si>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</si>
  <si>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</si>
  <si>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</si>
  <si>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</si>
  <si>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</si>
  <si>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</si>
  <si>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</si>
  <si>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</si>
  <si>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</si>
  <si>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</si>
  <si>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</si>
  <si>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</si>
  <si>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</si>
  <si>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</si>
  <si>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</si>
  <si>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</si>
  <si>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</si>
  <si>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</si>
  <si>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</si>
  <si>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</si>
  <si>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</si>
  <si>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</si>
  <si>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</si>
  <si>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</si>
  <si>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</si>
  <si>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</si>
  <si>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</si>
  <si>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</si>
  <si>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</si>
  <si>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</si>
  <si>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</si>
  <si>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</si>
  <si>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</si>
  <si>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</si>
  <si>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</si>
  <si>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</si>
  <si>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</si>
  <si>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</si>
  <si>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</si>
  <si>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</si>
  <si>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</si>
  <si>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</si>
  <si>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</si>
  <si>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</si>
  <si>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</si>
  <si>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</si>
  <si>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</si>
  <si>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</si>
  <si>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</si>
  <si>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</si>
  <si>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</si>
  <si>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</si>
  <si>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</si>
  <si>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</si>
  <si>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</si>
  <si>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</si>
  <si>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</si>
  <si>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</si>
  <si>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</si>
  <si>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</si>
  <si>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</si>
  <si>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</si>
  <si>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</si>
  <si>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</si>
  <si>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</si>
  <si>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</si>
  <si>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</si>
  <si>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</si>
  <si>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</si>
  <si>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</si>
  <si>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</si>
  <si>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</si>
  <si>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</si>
  <si>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</si>
  <si>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</si>
  <si>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</si>
  <si>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</si>
  <si>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</si>
  <si>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</si>
  <si>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</si>
  <si>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</si>
  <si>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</si>
  <si>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</si>
  <si>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</si>
  <si>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</si>
  <si>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</si>
  <si>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</si>
  <si>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</si>
  <si>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</si>
  <si>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</si>
  <si>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</si>
  <si>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</si>
  <si>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</si>
  <si>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</si>
  <si>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</si>
  <si>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</si>
  <si>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</si>
  <si>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</si>
  <si>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</si>
  <si>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</si>
  <si>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</si>
  <si>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</si>
  <si>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</si>
  <si>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</si>
  <si>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</si>
  <si>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</si>
  <si>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</si>
  <si>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</si>
  <si>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</si>
  <si>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</si>
  <si>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</si>
  <si>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</si>
  <si>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</si>
  <si>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</si>
  <si>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</si>
  <si>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</si>
  <si>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</si>
  <si>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</si>
  <si>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</si>
  <si>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</si>
  <si>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</si>
  <si>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</si>
  <si>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</si>
  <si>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</si>
  <si>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</si>
  <si>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</si>
  <si>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</si>
  <si>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</si>
  <si>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</si>
  <si>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</si>
  <si>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</si>
  <si>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</si>
  <si>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</si>
  <si>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</si>
  <si>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</si>
  <si>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</si>
  <si>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</si>
  <si>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</si>
  <si>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</si>
  <si>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</si>
  <si>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</si>
  <si>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</si>
  <si>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</si>
  <si>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</si>
  <si>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</si>
  <si>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</si>
  <si>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</si>
  <si>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</si>
  <si>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</si>
  <si>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</si>
  <si>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</si>
  <si>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</si>
  <si>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</si>
  <si>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</si>
  <si>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</si>
  <si>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</si>
  <si>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</si>
  <si>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</si>
  <si>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</si>
  <si>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</si>
  <si>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</si>
  <si>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</si>
  <si>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</si>
  <si>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</si>
  <si>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</si>
  <si>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</si>
  <si>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</si>
  <si>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</si>
  <si>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</si>
  <si>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</si>
  <si>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</si>
  <si>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</si>
  <si>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</si>
  <si>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</si>
  <si>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</si>
  <si>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</si>
  <si>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</si>
  <si>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</si>
  <si>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</si>
  <si>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</si>
  <si>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</si>
  <si>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</si>
  <si>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</si>
  <si>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</si>
  <si>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</si>
  <si>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</si>
  <si>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</si>
  <si>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</si>
  <si>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</si>
  <si>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</si>
  <si>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</si>
  <si>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</si>
  <si>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</si>
  <si>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</si>
  <si>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</si>
  <si>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</si>
  <si>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</si>
  <si>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</si>
  <si>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</si>
  <si>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</si>
  <si>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</si>
  <si>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</si>
  <si>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</si>
  <si>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</si>
  <si>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</si>
  <si>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</si>
  <si>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</si>
  <si>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</si>
  <si>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</si>
  <si>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</si>
  <si>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</si>
  <si>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</si>
  <si>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</si>
  <si>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</si>
  <si>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</si>
  <si>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</si>
  <si>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</si>
  <si>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</si>
  <si>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</si>
  <si>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</si>
  <si>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</si>
  <si>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</si>
  <si>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</si>
  <si>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</si>
  <si>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</si>
  <si>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</si>
  <si>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</si>
  <si>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</si>
  <si>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</si>
  <si>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</si>
  <si>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</si>
  <si>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</si>
  <si>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</si>
  <si>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</si>
  <si>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</si>
  <si>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</si>
  <si>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</si>
  <si>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</si>
  <si>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</si>
  <si>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</si>
  <si>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</si>
  <si>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</si>
  <si>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</si>
  <si>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</si>
  <si>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</si>
  <si>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</si>
  <si>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</si>
  <si>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</si>
  <si>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</si>
  <si>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</si>
  <si>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</si>
  <si>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</si>
  <si>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</si>
  <si>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</si>
  <si>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</si>
  <si>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</si>
  <si>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</si>
  <si>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</si>
  <si>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</si>
  <si>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</si>
  <si>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</si>
  <si>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</si>
  <si>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</si>
  <si>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</si>
  <si>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</si>
  <si>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</si>
  <si>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</si>
  <si>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</si>
  <si>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</si>
  <si>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</si>
  <si>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</si>
  <si>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</si>
  <si>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</si>
  <si>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</si>
  <si>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</si>
  <si>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</si>
  <si>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</si>
  <si>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</si>
  <si>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</si>
  <si>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</si>
  <si>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</si>
  <si>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</si>
  <si>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</si>
  <si>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</si>
  <si>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</si>
  <si>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</si>
  <si>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</si>
  <si>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</si>
  <si>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</si>
  <si>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</si>
  <si>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</si>
  <si>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</si>
  <si>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</si>
  <si>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</si>
  <si>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</si>
  <si>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</si>
  <si>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</si>
  <si>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</si>
  <si>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</si>
  <si>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</si>
  <si>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</si>
  <si>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</si>
  <si>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</si>
  <si>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</si>
  <si>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</si>
  <si>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</si>
  <si>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</si>
  <si>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</si>
  <si>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</si>
  <si>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</si>
  <si>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</si>
  <si>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</si>
  <si>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</si>
  <si>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</si>
  <si>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</si>
  <si>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</si>
  <si>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</si>
  <si>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</si>
  <si>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</si>
  <si>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</si>
  <si>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</si>
  <si>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</si>
  <si>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</si>
  <si>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</si>
  <si>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</si>
  <si>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</si>
  <si>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</si>
  <si>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</si>
  <si>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</si>
  <si>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</si>
  <si>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</si>
  <si>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</si>
  <si>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</si>
  <si>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</si>
  <si>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</si>
  <si>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</si>
  <si>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</si>
  <si>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</si>
  <si>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</si>
  <si>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</si>
  <si>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</si>
  <si>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</si>
  <si>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</si>
  <si>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</si>
  <si>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</si>
  <si>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</si>
  <si>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</si>
  <si>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</si>
  <si>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</si>
  <si>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</si>
  <si>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</si>
  <si>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</si>
  <si>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</si>
  <si>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</si>
  <si>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</si>
  <si>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</si>
  <si>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</si>
  <si>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</si>
  <si>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</si>
  <si>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</si>
  <si>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</si>
  <si>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</si>
  <si>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</si>
  <si>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</si>
  <si>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</si>
  <si>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</si>
  <si>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</si>
  <si>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</si>
  <si>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</si>
  <si>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</si>
  <si>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</si>
  <si>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</si>
  <si>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</si>
  <si>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</si>
  <si>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</si>
  <si>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</si>
  <si>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</si>
  <si>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</si>
  <si>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</si>
  <si>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</si>
  <si>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</si>
  <si>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</si>
  <si>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</si>
  <si>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</si>
  <si>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</si>
  <si>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</si>
  <si>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</si>
  <si>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</si>
  <si>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</si>
  <si>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</si>
  <si>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</si>
  <si>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</si>
  <si>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</si>
  <si>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</si>
  <si>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</si>
  <si>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</si>
  <si>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</si>
  <si>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</si>
  <si>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</si>
  <si>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</si>
  <si>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</si>
  <si>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</si>
  <si>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</si>
  <si>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</si>
  <si>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</si>
  <si>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</si>
  <si>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</si>
  <si>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</si>
  <si>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</si>
  <si>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</si>
  <si>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</si>
  <si>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</si>
  <si>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</si>
  <si>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</si>
  <si>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</si>
  <si>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</si>
  <si>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</si>
  <si>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</si>
  <si>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</si>
  <si>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</si>
  <si>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</si>
  <si>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</si>
  <si>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</si>
  <si>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</si>
  <si>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</si>
  <si>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</si>
  <si>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</si>
  <si>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</si>
  <si>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</si>
  <si>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</si>
  <si>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</si>
  <si>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</si>
  <si>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</si>
  <si>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</si>
  <si>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</si>
  <si>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</si>
  <si>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</si>
  <si>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</si>
  <si>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</si>
  <si>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</si>
  <si>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</si>
  <si>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</si>
  <si>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</si>
  <si>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</si>
  <si>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</si>
  <si>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</si>
  <si>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</si>
  <si>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</si>
  <si>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</si>
  <si>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</si>
  <si>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</si>
  <si>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</si>
  <si>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</si>
  <si>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</si>
  <si>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</si>
  <si>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</si>
  <si>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</si>
  <si>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</si>
  <si>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</si>
  <si>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</si>
  <si>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</si>
  <si>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</si>
  <si>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</si>
  <si>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</si>
  <si>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</si>
  <si>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</si>
  <si>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</si>
  <si>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</si>
  <si>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</si>
  <si>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</si>
  <si>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</si>
  <si>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</si>
  <si>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</si>
  <si>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</si>
  <si>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</si>
  <si>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</si>
  <si>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</si>
  <si>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</si>
  <si>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</si>
  <si>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</si>
  <si>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</si>
  <si>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</si>
  <si>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</si>
  <si>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</si>
  <si>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</si>
  <si>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</si>
  <si>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</si>
  <si>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</si>
  <si>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</si>
  <si>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</si>
  <si>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</si>
  <si>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</si>
  <si>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</si>
  <si>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</si>
  <si>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</si>
  <si>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</si>
  <si>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</si>
  <si>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</si>
  <si>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</si>
  <si>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</si>
  <si>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</si>
  <si>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</si>
  <si>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</si>
  <si>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</si>
  <si>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</si>
  <si>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</si>
  <si>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</si>
  <si>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</si>
  <si>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</si>
  <si>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</si>
  <si>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</si>
  <si>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</si>
  <si>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</si>
  <si>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</si>
  <si>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</si>
  <si>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</si>
  <si>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</si>
  <si>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</si>
  <si>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</si>
  <si>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</si>
  <si>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</si>
  <si>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</si>
  <si>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</si>
  <si>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</si>
  <si>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</si>
  <si>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</si>
  <si>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</si>
  <si>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</si>
  <si>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</si>
  <si>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</si>
  <si>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</si>
  <si>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</si>
  <si>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</si>
  <si>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</si>
  <si>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</si>
  <si>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</si>
  <si>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</si>
  <si>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</si>
  <si>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</si>
  <si>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</si>
  <si>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</si>
  <si>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</si>
  <si>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</si>
  <si>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</si>
  <si>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</si>
  <si>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</si>
  <si>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</si>
  <si>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</si>
  <si>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</si>
  <si>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</si>
  <si>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</si>
  <si>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</si>
  <si>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</si>
  <si>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</si>
  <si>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</si>
  <si>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</si>
  <si>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</si>
  <si>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</si>
  <si>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</si>
  <si>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</si>
  <si>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</si>
  <si>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</si>
  <si>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</si>
  <si>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</si>
  <si>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</si>
  <si>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</si>
  <si>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</si>
  <si>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</si>
  <si>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</si>
  <si>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</si>
  <si>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</si>
  <si>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</si>
  <si>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</si>
  <si>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</si>
  <si>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</si>
  <si>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</si>
  <si>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</si>
  <si>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</si>
  <si>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</si>
  <si>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</si>
  <si>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</si>
  <si>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</si>
  <si>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</si>
  <si>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</si>
  <si>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</si>
  <si>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</si>
  <si>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</si>
  <si>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</si>
  <si>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</si>
  <si>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</si>
  <si>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</si>
  <si>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</si>
  <si>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</si>
  <si>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</si>
  <si>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</si>
  <si>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</si>
  <si>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</si>
  <si>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</si>
  <si>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</si>
  <si>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</si>
  <si>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</si>
  <si>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</si>
  <si>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</si>
  <si>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</si>
  <si>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</si>
  <si>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</si>
  <si>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</si>
  <si>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</si>
  <si>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</si>
  <si>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</si>
  <si>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</si>
  <si>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</si>
  <si>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</si>
  <si>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</si>
  <si>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</si>
  <si>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</si>
  <si>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</si>
  <si>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</si>
  <si>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</si>
  <si>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</si>
  <si>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</si>
  <si>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</si>
  <si>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</si>
  <si>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</si>
  <si>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</si>
  <si>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</si>
  <si>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</si>
  <si>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</si>
  <si>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</si>
  <si>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</si>
  <si>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</si>
  <si>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</si>
  <si>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</si>
  <si>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</si>
  <si>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</si>
  <si>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</si>
  <si>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</si>
  <si>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</si>
  <si>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</si>
  <si>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</si>
  <si>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</si>
  <si>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</si>
  <si>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</si>
  <si>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</si>
  <si>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</si>
  <si>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</si>
  <si>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</si>
  <si>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</si>
  <si>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</si>
  <si>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</si>
  <si>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</si>
  <si>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</si>
  <si>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</si>
  <si>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</si>
  <si>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</si>
  <si>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</si>
  <si>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</si>
  <si>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</si>
  <si>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</si>
  <si>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</si>
  <si>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</si>
  <si>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</si>
  <si>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</si>
  <si>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</si>
  <si>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</si>
  <si>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</si>
  <si>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</si>
  <si>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</si>
  <si>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</si>
  <si>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</si>
  <si>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</si>
  <si>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</si>
  <si>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</si>
  <si>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</si>
  <si>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</si>
  <si>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</si>
  <si>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</si>
  <si>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</si>
  <si>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</si>
  <si>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</si>
  <si>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</si>
  <si>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</si>
  <si>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</si>
  <si>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</si>
  <si>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</si>
  <si>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</si>
  <si>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</si>
  <si>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</si>
  <si>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</si>
  <si>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</si>
  <si>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</si>
  <si>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</si>
  <si>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</si>
  <si>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</si>
  <si>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</si>
  <si>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</si>
  <si>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</si>
  <si>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</si>
  <si>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</si>
  <si>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</si>
  <si>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</si>
  <si>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</si>
  <si>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</si>
  <si>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</si>
  <si>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</si>
  <si>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</si>
  <si>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</si>
  <si>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</si>
  <si>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</si>
  <si>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</si>
  <si>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</si>
  <si>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</si>
  <si>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</si>
  <si>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</si>
  <si>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</si>
  <si>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</si>
  <si>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</si>
  <si>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</si>
  <si>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</si>
  <si>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</si>
  <si>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</si>
  <si>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</si>
  <si>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</si>
  <si>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</si>
  <si>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</si>
  <si>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</si>
  <si>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</si>
  <si>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</si>
  <si>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</si>
  <si>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</si>
  <si>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</si>
  <si>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</si>
  <si>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</si>
  <si>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</si>
  <si>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</si>
  <si>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</si>
  <si>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</si>
  <si>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</si>
  <si>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</si>
  <si>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</si>
  <si>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</si>
  <si>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</si>
  <si>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</si>
  <si>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</si>
  <si>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</si>
  <si>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</si>
  <si>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</si>
  <si>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</si>
  <si>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</si>
  <si>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</si>
  <si>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</si>
  <si>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</si>
  <si>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</si>
  <si>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</si>
  <si>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</si>
  <si>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</si>
  <si>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</si>
  <si>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</si>
  <si>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</si>
  <si>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</si>
  <si>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</si>
  <si>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</si>
  <si>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</si>
  <si>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</si>
  <si>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</si>
  <si>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</si>
  <si>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</si>
  <si>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</si>
  <si>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</si>
  <si>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</si>
  <si>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</si>
  <si>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</si>
  <si>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</si>
  <si>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</si>
  <si>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</si>
  <si>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</si>
  <si>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</si>
  <si>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</si>
  <si>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</si>
  <si>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</si>
  <si>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</si>
  <si>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</si>
  <si>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</si>
  <si>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</si>
  <si>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</si>
  <si>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</si>
  <si>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</si>
  <si>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</si>
  <si>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</si>
  <si>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</si>
  <si>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</si>
  <si>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</si>
  <si>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</si>
  <si>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</si>
  <si>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</si>
  <si>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</si>
  <si>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</si>
  <si>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</si>
  <si>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</si>
  <si>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</si>
  <si>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</si>
  <si>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</si>
  <si>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</si>
  <si>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</si>
  <si>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</si>
  <si>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</si>
  <si>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</si>
  <si>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</si>
  <si>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</si>
  <si>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</si>
  <si>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</si>
  <si>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</si>
  <si>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</si>
  <si>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</si>
  <si>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</si>
  <si>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</si>
  <si>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</si>
  <si>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</si>
  <si>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</si>
  <si>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</si>
  <si>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</si>
  <si>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</si>
  <si>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</si>
  <si>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</si>
  <si>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</si>
  <si>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</si>
  <si>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</si>
  <si>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</si>
  <si>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</si>
  <si>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</si>
  <si>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</si>
  <si>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</si>
  <si>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</si>
  <si>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</si>
  <si>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</si>
  <si>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</si>
  <si>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</si>
  <si>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</si>
  <si>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</si>
  <si>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</si>
  <si>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</si>
  <si>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</si>
  <si>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</si>
  <si>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</si>
  <si>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</si>
  <si>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</si>
  <si>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</si>
  <si>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</si>
  <si>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</si>
  <si>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</si>
  <si>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</si>
  <si>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</si>
  <si>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</si>
  <si>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</si>
  <si>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</si>
  <si>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</si>
  <si>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</si>
  <si>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</si>
  <si>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</si>
  <si>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</si>
  <si>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</si>
  <si>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</si>
  <si>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</si>
  <si>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</si>
  <si>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</si>
  <si>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</si>
  <si>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</si>
  <si>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</si>
  <si>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</si>
  <si>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</si>
  <si>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</si>
  <si>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</si>
  <si>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</si>
  <si>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</si>
  <si>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</si>
  <si>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</si>
  <si>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</si>
  <si>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</si>
  <si>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</si>
  <si>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</si>
  <si>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</si>
  <si>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</si>
  <si>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</si>
  <si>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</si>
  <si>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</si>
  <si>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</si>
  <si>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</si>
  <si>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</si>
  <si>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</si>
  <si>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</si>
  <si>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</si>
  <si>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</si>
  <si>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</si>
  <si>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</si>
  <si>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</si>
  <si>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</si>
  <si>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</si>
  <si>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</si>
  <si>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</si>
  <si>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</si>
  <si>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</si>
  <si>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</si>
  <si>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</si>
  <si>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</si>
  <si>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</si>
  <si>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</si>
  <si>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</si>
  <si>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</si>
  <si>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</si>
  <si>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</si>
  <si>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</si>
  <si>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</si>
  <si>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</si>
  <si>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</si>
  <si>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</si>
  <si>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</si>
  <si>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</si>
  <si>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</si>
  <si>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</si>
  <si>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</si>
  <si>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</si>
  <si>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</si>
  <si>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</si>
  <si>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</si>
  <si>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</si>
  <si>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</si>
  <si>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</si>
  <si>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</si>
  <si>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</si>
  <si>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</si>
  <si>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</si>
  <si>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</si>
  <si>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</si>
  <si>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</si>
  <si>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</si>
  <si>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</si>
  <si>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</si>
  <si>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</si>
  <si>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</si>
  <si>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</si>
  <si>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</si>
  <si>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</si>
  <si>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</si>
  <si>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</si>
  <si>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</si>
  <si>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</si>
  <si>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</si>
  <si>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</si>
  <si>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</si>
  <si>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</si>
  <si>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</si>
  <si>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</si>
  <si>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</si>
  <si>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</si>
  <si>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</si>
  <si>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</si>
  <si>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</si>
  <si>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</si>
  <si>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</si>
  <si>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</si>
  <si>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</si>
  <si>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</si>
  <si>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</si>
  <si>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</si>
  <si>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</si>
  <si>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</si>
  <si>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</si>
  <si>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</si>
  <si>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</si>
  <si>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</si>
  <si>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</si>
  <si>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</si>
  <si>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</si>
  <si>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</si>
  <si>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</si>
  <si>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</si>
  <si>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</si>
  <si>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</si>
  <si>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</si>
  <si>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</si>
  <si>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</si>
  <si>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</si>
  <si>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</si>
  <si>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</si>
  <si>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</si>
  <si>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</si>
  <si>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</si>
  <si>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</si>
  <si>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</si>
  <si>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</si>
  <si>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</si>
  <si>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</si>
  <si>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</si>
  <si>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</si>
  <si>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</si>
  <si>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</si>
  <si>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</si>
  <si>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</si>
  <si>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</si>
  <si>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</si>
  <si>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</si>
  <si>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</si>
  <si>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</si>
  <si>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</si>
  <si>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</si>
  <si>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</si>
  <si>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</si>
  <si>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</si>
  <si>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</si>
  <si>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</si>
  <si>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</si>
  <si>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</si>
  <si>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</si>
  <si>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</si>
  <si>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</si>
  <si>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</si>
  <si>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</si>
  <si>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</si>
  <si>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</si>
  <si>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</si>
  <si>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</si>
  <si>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</si>
  <si>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</si>
  <si>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</si>
  <si>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</si>
  <si>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</si>
  <si>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</si>
  <si>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</si>
  <si>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</si>
  <si>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</si>
  <si>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</si>
  <si>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</si>
  <si>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</si>
  <si>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</si>
  <si>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</si>
  <si>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</si>
  <si>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</si>
  <si>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</si>
  <si>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</si>
  <si>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</si>
  <si>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</si>
  <si>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</si>
  <si>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</si>
  <si>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</si>
  <si>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</si>
  <si>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</si>
  <si>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</si>
  <si>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</si>
  <si>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</si>
  <si>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</si>
  <si>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</si>
  <si>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</si>
  <si>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</si>
  <si>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</si>
  <si>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</si>
  <si>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</si>
  <si>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</si>
  <si>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</si>
  <si>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</si>
  <si>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</si>
  <si>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</si>
  <si>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</si>
  <si>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</si>
  <si>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</si>
  <si>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</si>
  <si>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</si>
  <si>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</si>
  <si>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</si>
  <si>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</si>
  <si>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</si>
  <si>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</si>
  <si>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</si>
  <si>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</si>
  <si>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</si>
  <si>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</si>
  <si>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</si>
  <si>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</si>
  <si>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</si>
  <si>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</si>
  <si>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</si>
  <si>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</si>
  <si>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</si>
  <si>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</si>
  <si>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</si>
  <si>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</si>
  <si>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</si>
  <si>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</si>
  <si>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</si>
  <si>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</si>
  <si>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</si>
  <si>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</si>
  <si>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</si>
  <si>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</si>
  <si>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</si>
  <si>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</si>
  <si>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</si>
  <si>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</si>
  <si>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</si>
  <si>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</si>
  <si>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</si>
  <si>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</si>
  <si>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</si>
  <si>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</si>
  <si>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</si>
  <si>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</si>
  <si>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</si>
  <si>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</si>
  <si>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</si>
  <si>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</si>
  <si>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</si>
  <si>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</si>
  <si>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</si>
  <si>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</si>
  <si>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</si>
  <si>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</si>
  <si>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</si>
  <si>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</si>
  <si>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</si>
  <si>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</si>
  <si>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</si>
  <si>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</si>
  <si>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</si>
  <si>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</si>
  <si>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</si>
  <si>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</si>
  <si>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</si>
  <si>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</si>
  <si>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</si>
  <si>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</si>
  <si>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</si>
  <si>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</si>
  <si>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</si>
  <si>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</si>
  <si>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</si>
  <si>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</si>
  <si>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</si>
  <si>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</si>
  <si>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</si>
  <si>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</si>
  <si>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</si>
  <si>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</si>
  <si>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</si>
  <si>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</si>
  <si>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</si>
  <si>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</si>
  <si>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</si>
  <si>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</si>
  <si>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</si>
  <si>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</si>
  <si>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</si>
  <si>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</si>
  <si>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</si>
  <si>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</si>
  <si>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</si>
  <si>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</si>
  <si>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</si>
  <si>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</si>
  <si>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</si>
  <si>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</si>
  <si>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</si>
  <si>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</si>
  <si>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</si>
  <si>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</si>
  <si>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</si>
  <si>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</si>
  <si>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</si>
  <si>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</si>
  <si>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</si>
  <si>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</si>
  <si>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</si>
  <si>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</si>
  <si>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</si>
  <si>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</si>
  <si>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</si>
  <si>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</si>
  <si>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</si>
  <si>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</si>
  <si>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</si>
  <si>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</si>
  <si>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</si>
  <si>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</si>
  <si>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</si>
  <si>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</si>
  <si>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</si>
  <si>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</si>
  <si>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</si>
  <si>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</si>
  <si>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</si>
  <si>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</si>
  <si>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</si>
  <si>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</si>
  <si>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</si>
  <si>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</si>
  <si>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</si>
  <si>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</si>
  <si>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</si>
  <si>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</si>
  <si>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</si>
  <si>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</si>
  <si>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</si>
  <si>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</si>
  <si>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</si>
  <si>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</si>
  <si>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</si>
  <si>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</si>
  <si>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</si>
  <si>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</si>
  <si>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</si>
  <si>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</si>
  <si>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</si>
  <si>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</si>
  <si>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</si>
  <si>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</si>
  <si>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</si>
  <si>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</si>
  <si>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</si>
  <si>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</si>
  <si>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</si>
  <si>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</si>
  <si>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</si>
  <si>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</si>
  <si>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</si>
  <si>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</si>
  <si>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</si>
  <si>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</si>
  <si>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</si>
  <si>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</si>
  <si>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</si>
  <si>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</si>
  <si>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</si>
  <si>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</si>
  <si>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</si>
  <si>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</si>
  <si>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</si>
  <si>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</si>
  <si>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</si>
  <si>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</si>
  <si>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</si>
  <si>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</si>
  <si>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</si>
  <si>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</si>
  <si>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</si>
  <si>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</si>
  <si>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</si>
  <si>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</si>
  <si>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</si>
  <si>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</si>
  <si>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</si>
  <si>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</si>
  <si>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</si>
  <si>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</si>
  <si>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</si>
  <si>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</si>
  <si>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</si>
  <si>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</si>
  <si>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</si>
  <si>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</si>
  <si>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</si>
  <si>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</si>
  <si>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</si>
  <si>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</si>
  <si>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</si>
  <si>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</si>
  <si>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</si>
  <si>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</si>
  <si>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</si>
  <si>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</si>
  <si>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</si>
  <si>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</si>
  <si>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</si>
  <si>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</si>
  <si>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</si>
  <si>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</si>
  <si>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</si>
  <si>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</si>
  <si>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</si>
  <si>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</si>
  <si>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</si>
  <si>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</si>
  <si>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</si>
  <si>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</si>
  <si>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</si>
  <si>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</si>
  <si>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</si>
  <si>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</si>
  <si>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</si>
  <si>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</si>
  <si>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</si>
  <si>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</si>
  <si>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</si>
  <si>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</si>
  <si>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</si>
  <si>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</si>
  <si>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</si>
  <si>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</si>
  <si>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</si>
  <si>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</si>
  <si>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</si>
  <si>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</si>
  <si>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</si>
  <si>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</si>
  <si>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</si>
  <si>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</si>
  <si>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</si>
  <si>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</si>
  <si>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</si>
  <si>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</si>
  <si>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</si>
  <si>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</si>
  <si>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</si>
  <si>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</si>
  <si>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</si>
  <si>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</si>
  <si>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</si>
  <si>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</si>
  <si>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</si>
  <si>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</si>
  <si>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</si>
  <si>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</si>
  <si>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</si>
  <si>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</si>
  <si>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</si>
  <si>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</si>
  <si>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</si>
  <si>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</si>
  <si>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</si>
  <si>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</si>
  <si>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</si>
  <si>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</si>
  <si>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</si>
  <si>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</si>
  <si>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</si>
  <si>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</si>
  <si>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</si>
  <si>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</si>
  <si>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</si>
  <si>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</si>
  <si>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</si>
  <si>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</si>
  <si>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</si>
  <si>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</si>
  <si>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</si>
  <si>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</si>
  <si>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</si>
  <si>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</si>
  <si>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</si>
  <si>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</si>
  <si>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</si>
  <si>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</si>
  <si>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</si>
  <si>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</si>
  <si>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</si>
  <si>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</si>
  <si>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</si>
  <si>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</si>
  <si>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</si>
  <si>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</si>
  <si>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</si>
  <si>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</si>
  <si>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</si>
  <si>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</si>
  <si>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</si>
  <si>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</si>
  <si>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</si>
  <si>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</si>
  <si>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</si>
  <si>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</si>
  <si>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</si>
  <si>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</si>
  <si>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</si>
  <si>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</si>
  <si>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</si>
  <si>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</si>
  <si>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</si>
  <si>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</si>
  <si>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</si>
  <si>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</si>
  <si>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</si>
  <si>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</si>
  <si>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</si>
  <si>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</si>
  <si>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</si>
  <si>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</si>
  <si>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</si>
  <si>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</si>
  <si>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</si>
  <si>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</si>
  <si>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</si>
  <si>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</si>
  <si>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</si>
  <si>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</si>
  <si>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</si>
  <si>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</si>
  <si>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</si>
  <si>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</si>
  <si>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</si>
  <si>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</si>
  <si>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</si>
  <si>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</si>
  <si>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</si>
  <si>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</si>
  <si>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</si>
  <si>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</si>
  <si>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</si>
  <si>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</si>
  <si>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</si>
  <si>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</si>
  <si>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</si>
  <si>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</si>
  <si>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</si>
  <si>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</si>
  <si>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</si>
  <si>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</si>
  <si>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</si>
  <si>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</si>
  <si>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</si>
  <si>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</si>
  <si>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</si>
  <si>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</si>
  <si>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</si>
  <si>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</si>
  <si>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</si>
  <si>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</si>
  <si>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</si>
  <si>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</si>
  <si>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</si>
  <si>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</si>
  <si>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</si>
  <si>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</si>
  <si>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</si>
  <si>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</si>
  <si>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</si>
  <si>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</si>
  <si>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</si>
  <si>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</si>
  <si>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</si>
  <si>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</si>
  <si>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</si>
  <si>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</si>
  <si>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</si>
  <si>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</si>
  <si>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</si>
  <si>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</si>
  <si>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</si>
  <si>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</si>
  <si>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</si>
  <si>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</si>
  <si>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</si>
  <si>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</si>
  <si>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</si>
  <si>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</si>
  <si>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</si>
  <si>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</si>
  <si>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</si>
  <si>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</si>
  <si>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</si>
  <si>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</si>
  <si>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</si>
  <si>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</si>
  <si>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</si>
  <si>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</si>
  <si>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</si>
  <si>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</si>
  <si>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</si>
  <si>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</si>
  <si>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</si>
  <si>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</si>
  <si>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</si>
  <si>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</si>
  <si>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</si>
  <si>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</si>
  <si>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</si>
  <si>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</si>
  <si>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</si>
  <si>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</si>
  <si>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</si>
  <si>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</si>
  <si>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</si>
  <si>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</si>
  <si>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</si>
  <si>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</si>
  <si>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</si>
  <si>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</si>
  <si>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</si>
  <si>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</si>
  <si>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</si>
  <si>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</si>
  <si>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</si>
  <si>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</si>
  <si>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</si>
  <si>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</si>
  <si>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</si>
  <si>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</si>
  <si>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</si>
  <si>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</si>
  <si>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</si>
  <si>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</si>
  <si>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</si>
  <si>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</si>
  <si>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</si>
  <si>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</si>
  <si>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</si>
  <si>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</si>
  <si>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</si>
  <si>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</si>
  <si>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</si>
  <si>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</si>
  <si>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</si>
  <si>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</si>
  <si>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</si>
  <si>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</si>
  <si>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</si>
  <si>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</si>
  <si>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</si>
  <si>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</si>
  <si>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</si>
  <si>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</si>
  <si>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</si>
  <si>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</si>
  <si>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</si>
  <si>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</si>
  <si>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</si>
  <si>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</si>
  <si>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</si>
  <si>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</si>
  <si>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</si>
  <si>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</si>
  <si>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</si>
  <si>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</si>
  <si>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</si>
  <si>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</si>
  <si>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</si>
  <si>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</si>
  <si>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</si>
  <si>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</si>
  <si>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</si>
  <si>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</si>
  <si>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</si>
  <si>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</si>
  <si>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</si>
  <si>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</si>
  <si>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</si>
  <si>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</si>
  <si>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</si>
  <si>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</si>
  <si>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</si>
  <si>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</si>
  <si>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</si>
  <si>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</si>
  <si>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</si>
  <si>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</si>
  <si>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</si>
  <si>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</si>
  <si>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</si>
  <si>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</si>
  <si>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</si>
  <si>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</si>
  <si>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</si>
  <si>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</si>
  <si>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</si>
  <si>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</si>
  <si>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</si>
  <si>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</si>
  <si>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</si>
  <si>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</si>
  <si>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</si>
  <si>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</si>
  <si>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</si>
  <si>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</si>
  <si>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</si>
  <si>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</si>
  <si>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</si>
  <si>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</si>
  <si>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</si>
  <si>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</si>
  <si>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</si>
  <si>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</si>
  <si>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</si>
  <si>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</si>
  <si>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</si>
  <si>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</si>
  <si>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</si>
  <si>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</si>
  <si>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</si>
  <si>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</si>
  <si>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</si>
  <si>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</si>
  <si>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</si>
  <si>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</si>
  <si>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</si>
  <si>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</si>
  <si>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</si>
  <si>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</si>
  <si>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</si>
  <si>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</si>
  <si>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</si>
  <si>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</si>
  <si>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</si>
  <si>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</si>
  <si>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</si>
  <si>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</si>
  <si>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</si>
  <si>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</si>
  <si>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</si>
  <si>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</si>
  <si>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</si>
  <si>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</si>
  <si>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</si>
  <si>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</si>
  <si>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</si>
  <si>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</si>
  <si>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</si>
  <si>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</si>
  <si>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</si>
  <si>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</si>
  <si>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</si>
  <si>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</si>
  <si>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</si>
  <si>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</si>
  <si>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</si>
  <si>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</si>
  <si>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</si>
  <si>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</si>
  <si>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</si>
  <si>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</si>
  <si>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</si>
  <si>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</si>
  <si>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</si>
  <si>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</si>
  <si>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</si>
  <si>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</si>
  <si>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</si>
  <si>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</si>
  <si>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</si>
  <si>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</si>
  <si>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</si>
  <si>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</si>
  <si>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</si>
  <si>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</si>
  <si>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</si>
  <si>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</si>
  <si>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</si>
  <si>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</si>
  <si>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</si>
  <si>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</si>
  <si>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</si>
  <si>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</si>
  <si>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</si>
  <si>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</si>
  <si>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</si>
  <si>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</si>
  <si>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</si>
  <si>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</si>
  <si>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</si>
  <si>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</si>
  <si>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</si>
  <si>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</si>
  <si>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</si>
  <si>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</si>
  <si>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</si>
  <si>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</si>
  <si>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</si>
  <si>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</si>
  <si>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</si>
  <si>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</si>
  <si>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</si>
  <si>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</si>
  <si>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</si>
  <si>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</si>
  <si>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</si>
  <si>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</si>
  <si>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</si>
  <si>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</si>
  <si>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</si>
  <si>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</si>
  <si>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</si>
  <si>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</si>
  <si>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</si>
  <si>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</si>
  <si>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</si>
  <si>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</si>
  <si>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</si>
  <si>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</si>
  <si>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</si>
  <si>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</si>
  <si>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</si>
  <si>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</si>
  <si>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</si>
  <si>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</si>
  <si>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</si>
  <si>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</si>
  <si>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</si>
  <si>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</si>
  <si>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</si>
  <si>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</si>
  <si>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</si>
  <si>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</si>
  <si>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</si>
  <si>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</si>
  <si>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</si>
  <si>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</si>
  <si>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</si>
  <si>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</si>
  <si>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</si>
  <si>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</si>
  <si>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</si>
  <si>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</si>
  <si>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</si>
  <si>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</si>
  <si>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</si>
  <si>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</si>
  <si>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</si>
  <si>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</si>
  <si>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</si>
  <si>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</si>
  <si>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</si>
  <si>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</si>
  <si>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</si>
  <si>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</si>
  <si>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</si>
  <si>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</si>
  <si>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</si>
  <si>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</si>
  <si>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</si>
  <si>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</si>
  <si>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</si>
  <si>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</si>
  <si>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</si>
  <si>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</si>
  <si>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</si>
  <si>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</si>
  <si>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</si>
  <si>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</si>
  <si>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</si>
  <si>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</si>
  <si>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</si>
  <si>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</si>
  <si>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</si>
  <si>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</si>
  <si>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</si>
  <si>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</si>
  <si>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</si>
  <si>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</si>
  <si>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</si>
  <si>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</si>
  <si>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</si>
  <si>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</si>
  <si>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</si>
  <si>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</si>
  <si>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</si>
  <si>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</si>
  <si>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</si>
  <si>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</si>
  <si>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</si>
  <si>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</si>
  <si>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</si>
  <si>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</si>
  <si>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</si>
  <si>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</si>
  <si>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</si>
  <si>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</si>
  <si>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</si>
  <si>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</si>
  <si>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</si>
  <si>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</si>
  <si>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</si>
  <si>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</si>
  <si>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</si>
  <si>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</si>
  <si>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</si>
  <si>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</si>
  <si>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</si>
  <si>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</si>
  <si>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</si>
  <si>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</si>
  <si>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</si>
  <si>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</si>
  <si>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</si>
  <si>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</si>
  <si>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</si>
  <si>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</si>
  <si>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</si>
  <si>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</si>
  <si>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</si>
  <si>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</si>
  <si>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</si>
  <si>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</si>
  <si>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</si>
  <si>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</si>
  <si>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</si>
  <si>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</si>
  <si>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</si>
  <si>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</si>
  <si>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</si>
  <si>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</si>
  <si>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</si>
  <si>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</si>
  <si>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</si>
  <si>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</si>
  <si>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</si>
  <si>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</si>
  <si>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</si>
  <si>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</si>
  <si>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</si>
  <si>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</si>
  <si>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</si>
  <si>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</si>
  <si>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</si>
  <si>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</si>
  <si>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</si>
  <si>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</si>
  <si>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</si>
  <si>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</si>
  <si>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</si>
  <si>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</si>
  <si>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</si>
  <si>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</si>
  <si>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</si>
  <si>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</si>
  <si>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</si>
  <si>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</si>
  <si>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</si>
  <si>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</si>
  <si>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</si>
  <si>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</si>
  <si>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</si>
  <si>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</si>
  <si>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</si>
  <si>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</si>
  <si>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</si>
  <si>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</si>
  <si>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</si>
  <si>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</si>
  <si>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</si>
  <si>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</si>
  <si>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</si>
  <si>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</si>
  <si>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</si>
  <si>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</si>
  <si>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</si>
  <si>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</si>
  <si>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</si>
  <si>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</si>
  <si>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</si>
  <si>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</si>
  <si>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</si>
  <si>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</si>
  <si>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</si>
  <si>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</si>
  <si>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</si>
  <si>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</si>
  <si>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</si>
  <si>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</si>
  <si>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</si>
  <si>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</si>
  <si>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</si>
  <si>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</si>
  <si>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</si>
  <si>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</si>
  <si>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</si>
  <si>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</si>
  <si>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</si>
  <si>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</si>
  <si>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</si>
  <si>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</si>
  <si>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</si>
  <si>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</si>
  <si>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</si>
  <si>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</si>
  <si>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</si>
  <si>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</si>
  <si>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</si>
  <si>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</si>
  <si>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</si>
  <si>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</si>
  <si>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</si>
  <si>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</si>
  <si>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</si>
  <si>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</si>
  <si>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</si>
  <si>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</si>
  <si>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</si>
  <si>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</si>
  <si>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</si>
  <si>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</si>
  <si>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</si>
  <si>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</si>
  <si>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</si>
  <si>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</si>
  <si>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</si>
  <si>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</si>
  <si>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</si>
  <si>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</si>
  <si>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</si>
  <si>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</si>
  <si>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</si>
  <si>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</si>
  <si>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</si>
  <si>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</si>
  <si>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</si>
  <si>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</si>
  <si>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</si>
  <si>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</si>
  <si>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</si>
  <si>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</si>
  <si>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</si>
  <si>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</si>
  <si>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</si>
  <si>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</si>
  <si>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</si>
  <si>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</si>
  <si>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</si>
  <si>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</si>
  <si>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</si>
  <si>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</si>
  <si>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</si>
  <si>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</si>
  <si>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</si>
  <si>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</si>
  <si>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</si>
  <si>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</si>
  <si>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</si>
  <si>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</si>
  <si>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</si>
  <si>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</si>
  <si>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</si>
  <si>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</si>
  <si>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</si>
  <si>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</si>
  <si>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</si>
  <si>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</si>
  <si>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</si>
  <si>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</si>
  <si>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</si>
  <si>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</si>
  <si>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</si>
  <si>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</si>
  <si>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</si>
  <si>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</si>
  <si>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</si>
  <si>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</si>
  <si>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</si>
  <si>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</si>
  <si>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</si>
  <si>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</si>
  <si>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</si>
  <si>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</si>
  <si>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</si>
  <si>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</si>
  <si>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</si>
  <si>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</si>
  <si>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</si>
  <si>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</si>
  <si>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</si>
  <si>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</si>
  <si>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</si>
  <si>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</si>
  <si>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</si>
  <si>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</si>
  <si>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</si>
  <si>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</si>
  <si>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</si>
  <si>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</si>
  <si>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</si>
  <si>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</si>
  <si>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</si>
  <si>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</si>
  <si>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</si>
  <si>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</si>
  <si>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</si>
  <si>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</si>
  <si>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</si>
  <si>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</si>
  <si>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</si>
  <si>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</si>
  <si>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</si>
  <si>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</si>
  <si>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</si>
  <si>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</si>
  <si>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</si>
  <si>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</si>
  <si>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</si>
  <si>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</si>
  <si>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</si>
  <si>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</si>
  <si>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</si>
  <si>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</si>
  <si>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</si>
  <si>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</si>
  <si>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</si>
  <si>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</si>
  <si>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</si>
  <si>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</si>
  <si>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</si>
  <si>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</si>
  <si>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</si>
  <si>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</si>
  <si>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</si>
  <si>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</si>
  <si>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</si>
  <si>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</si>
  <si>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</si>
  <si>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</si>
  <si>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</si>
  <si>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</si>
  <si>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</si>
  <si>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</si>
  <si>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</si>
  <si>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</si>
  <si>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</si>
  <si>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</si>
  <si>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</si>
  <si>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</si>
  <si>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</si>
  <si>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</si>
  <si>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</si>
  <si>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</si>
  <si>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</si>
  <si>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</si>
  <si>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</si>
  <si>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</si>
  <si>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</si>
  <si>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</si>
  <si>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</si>
  <si>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</si>
  <si>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</si>
  <si>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</si>
  <si>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</si>
  <si>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</si>
  <si>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</si>
  <si>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</si>
  <si>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</si>
  <si>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</si>
  <si>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</si>
  <si>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</si>
  <si>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</si>
  <si>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</si>
  <si>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</si>
  <si>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</si>
  <si>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</si>
  <si>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</si>
  <si>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</si>
  <si>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</si>
  <si>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</si>
  <si>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</si>
  <si>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</si>
  <si>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</si>
  <si>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</si>
  <si>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</si>
  <si>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</si>
  <si>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</si>
  <si>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</si>
  <si>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</si>
  <si>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</si>
  <si>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</si>
  <si>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</si>
  <si>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</si>
  <si>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</si>
  <si>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</si>
  <si>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</si>
  <si>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</si>
  <si>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</si>
  <si>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</si>
  <si>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</si>
  <si>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</si>
  <si>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</si>
  <si>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</si>
  <si>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</si>
  <si>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</si>
  <si>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</si>
  <si>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</si>
  <si>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</si>
  <si>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</si>
  <si>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</si>
  <si>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</si>
  <si>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</si>
  <si>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</si>
  <si>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</si>
  <si>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</si>
  <si>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</si>
  <si>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</si>
  <si>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</si>
  <si>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</si>
  <si>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</si>
  <si>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</si>
  <si>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</si>
  <si>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</si>
  <si>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</si>
  <si>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</si>
  <si>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</si>
  <si>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</si>
  <si>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</si>
  <si>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</si>
  <si>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</si>
  <si>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</si>
  <si>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</si>
  <si>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</si>
  <si>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</si>
  <si>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</si>
  <si>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</si>
  <si>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</si>
  <si>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</si>
  <si>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</si>
  <si>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</si>
  <si>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</si>
  <si>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</si>
  <si>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</si>
  <si>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</si>
  <si>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</si>
  <si>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</si>
  <si>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</si>
  <si>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</si>
  <si>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</si>
  <si>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</si>
  <si>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</si>
  <si>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</si>
  <si>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</si>
  <si>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</si>
  <si>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</si>
  <si>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</si>
  <si>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</si>
  <si>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</si>
  <si>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</si>
  <si>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</si>
  <si>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</si>
  <si>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</si>
  <si>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</si>
  <si>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</si>
  <si>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</si>
  <si>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</si>
  <si>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</si>
  <si>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</si>
  <si>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</si>
  <si>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</si>
  <si>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</si>
  <si>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</si>
  <si>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</si>
  <si>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</si>
  <si>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</si>
  <si>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</si>
  <si>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</si>
  <si>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</si>
  <si>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</si>
  <si>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</si>
  <si>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</si>
  <si>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</si>
  <si>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</si>
  <si>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</si>
  <si>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</si>
  <si>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</si>
  <si>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</si>
  <si>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</si>
  <si>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</si>
  <si>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</si>
  <si>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</si>
  <si>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</si>
  <si>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</si>
  <si>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</si>
  <si>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</si>
  <si>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</si>
  <si>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</si>
  <si>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</si>
  <si>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</si>
  <si>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</si>
  <si>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</si>
  <si>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</si>
  <si>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</si>
  <si>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</si>
  <si>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</si>
  <si>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</si>
  <si>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</si>
  <si>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</si>
  <si>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</si>
  <si>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</si>
  <si>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</si>
  <si>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</si>
  <si>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</si>
  <si>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</si>
  <si>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</si>
  <si>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</si>
  <si>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</si>
  <si>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</si>
  <si>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</si>
  <si>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</si>
  <si>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</si>
  <si>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</si>
  <si>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</si>
  <si>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</si>
  <si>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</si>
  <si>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</si>
  <si>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</si>
  <si>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</si>
  <si>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</si>
  <si>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</si>
  <si>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</si>
  <si>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</si>
  <si>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</si>
  <si>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</si>
  <si>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</si>
  <si>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</si>
  <si>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</si>
  <si>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</si>
  <si>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</si>
  <si>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</si>
  <si>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</si>
  <si>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</si>
  <si>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</si>
  <si>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</si>
  <si>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</si>
  <si>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</si>
  <si>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</si>
  <si>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</si>
  <si>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</si>
  <si>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</si>
  <si>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</si>
  <si>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</si>
  <si>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</si>
  <si>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</si>
  <si>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</si>
  <si>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</si>
  <si>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</si>
  <si>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</si>
  <si>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</si>
  <si>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</si>
  <si>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</si>
  <si>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</si>
  <si>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</si>
  <si>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</si>
  <si>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</si>
  <si>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</si>
  <si>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</si>
  <si>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</si>
  <si>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</si>
  <si>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</si>
  <si>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</si>
  <si>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</si>
  <si>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</si>
  <si>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</si>
  <si>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</si>
  <si>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</si>
  <si>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</si>
  <si>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</si>
  <si>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</si>
  <si>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</si>
  <si>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</si>
  <si>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</si>
  <si>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</si>
  <si>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</si>
  <si>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</si>
  <si>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</si>
  <si>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</si>
  <si>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</si>
  <si>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</si>
  <si>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</si>
  <si>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</si>
  <si>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</si>
  <si>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</si>
  <si>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</si>
  <si>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</si>
  <si>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</si>
  <si>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</si>
  <si>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</si>
  <si>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</si>
  <si>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</si>
  <si>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</si>
  <si>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</si>
  <si>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</si>
  <si>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</si>
  <si>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</si>
  <si>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</si>
  <si>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</si>
  <si>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</si>
  <si>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</si>
  <si>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</si>
  <si>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</si>
  <si>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</si>
  <si>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</si>
  <si>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</si>
  <si>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</si>
  <si>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</si>
  <si>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</si>
  <si>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</si>
  <si>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</si>
  <si>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</si>
  <si>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</si>
  <si>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</si>
  <si>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</si>
  <si>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</si>
  <si>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</si>
  <si>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</si>
  <si>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</si>
  <si>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</si>
  <si>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</si>
  <si>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</si>
  <si>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</si>
  <si>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</si>
  <si>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</si>
  <si>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</si>
  <si>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</si>
  <si>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</si>
  <si>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</si>
  <si>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</si>
  <si>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</si>
  <si>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</si>
  <si>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</si>
  <si>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</si>
  <si>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</si>
  <si>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</si>
  <si>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</si>
  <si>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</si>
  <si>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</si>
  <si>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</si>
  <si>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</si>
  <si>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</si>
  <si>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</si>
  <si>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</si>
  <si>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</si>
  <si>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</si>
  <si>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</si>
  <si>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</si>
  <si>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</si>
  <si>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</si>
  <si>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</si>
  <si>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</si>
  <si>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</si>
  <si>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</si>
  <si>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</si>
  <si>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</si>
  <si>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</si>
  <si>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</si>
  <si>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</si>
  <si>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</si>
  <si>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</si>
  <si>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</si>
  <si>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</si>
  <si>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</si>
  <si>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</si>
  <si>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</si>
  <si>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</si>
  <si>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</si>
  <si>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</si>
  <si>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</si>
  <si>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</si>
  <si>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</si>
  <si>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</si>
  <si>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</si>
  <si>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</si>
  <si>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</si>
  <si>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</si>
  <si>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</si>
  <si>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</si>
  <si>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</si>
  <si>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</si>
  <si>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</si>
  <si>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</si>
  <si>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</si>
  <si>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</si>
  <si>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</si>
  <si>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</si>
  <si>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</si>
  <si>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</si>
  <si>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</si>
  <si>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</si>
  <si>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</si>
  <si>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</si>
  <si>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</si>
  <si>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</si>
  <si>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</si>
  <si>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</si>
  <si>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</si>
  <si>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</si>
  <si>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</si>
  <si>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</si>
  <si>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</si>
  <si>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</si>
  <si>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</si>
  <si>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</si>
  <si>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</si>
  <si>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</si>
  <si>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</si>
  <si>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</si>
  <si>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</si>
  <si>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</si>
  <si>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</si>
  <si>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</si>
  <si>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</si>
  <si>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</si>
  <si>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</si>
  <si>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</si>
  <si>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</si>
  <si>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</si>
  <si>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</si>
  <si>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</si>
  <si>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</si>
  <si>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</si>
  <si>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</si>
  <si>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</si>
  <si>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</si>
  <si>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</si>
  <si>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</si>
  <si>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</si>
  <si>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</si>
  <si>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</si>
  <si>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</si>
  <si>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</si>
  <si>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</si>
  <si>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</si>
  <si>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</si>
  <si>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</si>
  <si>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</si>
  <si>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</si>
  <si>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</si>
  <si>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</si>
  <si>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</si>
  <si>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</si>
  <si>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</si>
  <si>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</si>
  <si>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</si>
  <si>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</si>
  <si>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</si>
  <si>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</si>
  <si>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</si>
  <si>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</si>
  <si>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</si>
  <si>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</si>
  <si>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</si>
  <si>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</si>
  <si>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</si>
  <si>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</si>
  <si>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</si>
  <si>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</si>
  <si>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</si>
  <si>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</si>
  <si>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</si>
  <si>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</si>
  <si>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</si>
  <si>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</si>
  <si>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</si>
  <si>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</si>
  <si>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</si>
  <si>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</si>
  <si>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</si>
  <si>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</si>
  <si>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</si>
  <si>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</si>
  <si>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</si>
  <si>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</si>
  <si>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</si>
  <si>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</si>
  <si>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</si>
  <si>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</si>
  <si>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</si>
  <si>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</si>
  <si>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</si>
  <si>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</si>
  <si>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</si>
  <si>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</si>
  <si>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</si>
  <si>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</si>
  <si>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</si>
  <si>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</si>
  <si>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</si>
  <si>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</si>
  <si>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</si>
  <si>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</si>
  <si>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</si>
  <si>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</si>
  <si>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</si>
  <si>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</si>
  <si>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</si>
  <si>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</si>
  <si>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</si>
  <si>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</si>
  <si>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</si>
  <si>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</si>
  <si>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</si>
  <si>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</si>
  <si>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</si>
  <si>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</si>
  <si>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</si>
  <si>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</si>
  <si>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</si>
  <si>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</si>
  <si>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</si>
  <si>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</si>
  <si>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</si>
  <si>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</si>
  <si>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</si>
  <si>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</si>
  <si>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</si>
  <si>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</si>
  <si>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</si>
  <si>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</si>
  <si>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</si>
  <si>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</si>
  <si>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</si>
  <si>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</si>
  <si>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</si>
  <si>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</si>
  <si>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</si>
  <si>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</si>
  <si>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</si>
  <si>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</si>
  <si>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</si>
  <si>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</si>
  <si>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</si>
  <si>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</si>
  <si>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</si>
  <si>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</si>
  <si>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</si>
  <si>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</si>
  <si>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</si>
  <si>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</si>
  <si>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</si>
  <si>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</si>
  <si>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</si>
  <si>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</si>
  <si>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</si>
  <si>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</si>
  <si>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</si>
  <si>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</si>
  <si>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</si>
  <si>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</si>
  <si>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</si>
  <si>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</si>
  <si>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</si>
  <si>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</si>
  <si>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</si>
  <si>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</si>
  <si>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</si>
  <si>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</si>
  <si>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</si>
  <si>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</si>
  <si>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</si>
  <si>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</si>
  <si>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</si>
  <si>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</si>
  <si>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</si>
  <si>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</si>
  <si>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</si>
  <si>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</si>
  <si>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</si>
  <si>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</si>
  <si>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</si>
  <si>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</si>
  <si>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</si>
  <si>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</si>
  <si>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</si>
  <si>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</si>
  <si>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</si>
  <si>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</si>
  <si>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</si>
  <si>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</si>
  <si>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</si>
  <si>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</si>
  <si>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</si>
  <si>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</si>
  <si>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</si>
  <si>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</si>
  <si>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</si>
  <si>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</si>
  <si>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</si>
  <si>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</si>
  <si>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</si>
  <si>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</si>
  <si>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</si>
  <si>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</si>
  <si>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</si>
  <si>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</si>
  <si>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</si>
  <si>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</si>
  <si>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</si>
  <si>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</si>
  <si>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</si>
  <si>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</si>
  <si>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</si>
  <si>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</si>
  <si>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</si>
  <si>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</si>
  <si>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</si>
  <si>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</si>
  <si>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</si>
  <si>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</si>
  <si>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</si>
  <si>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</si>
  <si>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</si>
  <si>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</si>
  <si>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</si>
  <si>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</si>
  <si>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</si>
  <si>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</si>
  <si>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</si>
  <si>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</si>
  <si>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</si>
  <si>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</si>
  <si>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</si>
  <si>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</si>
  <si>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</si>
  <si>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</si>
  <si>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</si>
  <si>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</si>
  <si>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</si>
  <si>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</si>
  <si>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</si>
  <si>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</si>
  <si>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</si>
  <si>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</si>
  <si>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</si>
  <si>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</si>
  <si>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</si>
  <si>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</si>
  <si>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</si>
  <si>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</si>
  <si>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</si>
  <si>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</si>
  <si>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</si>
  <si>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</si>
  <si>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</si>
  <si>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</si>
  <si>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</si>
  <si>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</si>
  <si>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</si>
  <si>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</si>
  <si>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</si>
  <si>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</si>
  <si>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</si>
  <si>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</si>
  <si>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</si>
  <si>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</si>
  <si>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</si>
  <si>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</si>
  <si>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</si>
  <si>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</si>
  <si>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</si>
  <si>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</si>
  <si>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</si>
  <si>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</si>
  <si>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</si>
  <si>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</si>
  <si>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</si>
  <si>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</si>
  <si>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</si>
  <si>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</si>
  <si>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</si>
  <si>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</si>
  <si>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</si>
  <si>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</si>
  <si>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</si>
  <si>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</si>
  <si>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</si>
  <si>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</si>
  <si>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</si>
  <si>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</si>
  <si>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</si>
  <si>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</si>
  <si>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</si>
  <si>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</si>
  <si>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</si>
  <si>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</si>
  <si>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</si>
  <si>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</si>
  <si>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</si>
  <si>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</si>
  <si>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</si>
  <si>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</si>
  <si>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</si>
  <si>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</si>
  <si>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</si>
  <si>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</si>
  <si>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</si>
  <si>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</si>
  <si>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</si>
  <si>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</si>
  <si>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</si>
  <si>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</si>
  <si>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</si>
  <si>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</si>
  <si>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</si>
  <si>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</si>
  <si>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</si>
  <si>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</si>
  <si>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</si>
  <si>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</si>
  <si>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</si>
  <si>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</si>
  <si>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</si>
  <si>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</si>
  <si>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</si>
  <si>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</si>
  <si>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</si>
  <si>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</si>
  <si>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</si>
  <si>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</si>
  <si>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</si>
  <si>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</si>
  <si>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</si>
  <si>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</si>
  <si>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</si>
  <si>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</si>
  <si>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</si>
  <si>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</si>
  <si>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</si>
  <si>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</si>
  <si>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</si>
  <si>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</si>
  <si>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</si>
  <si>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</si>
  <si>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</si>
  <si>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</si>
  <si>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</si>
  <si>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</si>
  <si>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</si>
  <si>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</si>
  <si>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</si>
  <si>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</si>
  <si>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</si>
  <si>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</si>
  <si>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</si>
  <si>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</si>
  <si>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</si>
  <si>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</si>
  <si>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</si>
  <si>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</si>
  <si>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</si>
  <si>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</si>
  <si>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</si>
  <si>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</si>
  <si>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</si>
  <si>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</si>
  <si>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</si>
  <si>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</si>
  <si>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</si>
  <si>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</si>
  <si>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</si>
  <si>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</si>
  <si>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</si>
  <si>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</si>
  <si>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</si>
  <si>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</si>
  <si>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</si>
  <si>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</si>
  <si>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</si>
  <si>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</si>
  <si>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</si>
  <si>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</si>
  <si>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</si>
  <si>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</si>
  <si>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</si>
  <si>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</si>
  <si>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</si>
  <si>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</si>
  <si>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</si>
  <si>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</si>
  <si>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</si>
  <si>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</si>
  <si>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</si>
  <si>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</si>
  <si>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</si>
  <si>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</si>
  <si>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</si>
  <si>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</si>
  <si>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</si>
  <si>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</si>
  <si>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</si>
  <si>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</si>
  <si>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</si>
  <si>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</si>
  <si>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</si>
  <si>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</si>
  <si>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</si>
  <si>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</si>
  <si>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</si>
  <si>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</si>
  <si>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</si>
  <si>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</si>
  <si>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</si>
  <si>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</si>
  <si>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</si>
  <si>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</si>
  <si>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</si>
  <si>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</si>
  <si>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</si>
  <si>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</si>
  <si>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</si>
  <si>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</si>
  <si>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</si>
  <si>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</si>
  <si>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</si>
  <si>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</si>
  <si>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</si>
  <si>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</si>
  <si>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</si>
  <si>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</si>
  <si>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</si>
  <si>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</si>
  <si>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</si>
  <si>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</si>
  <si>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</si>
  <si>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</si>
  <si>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</si>
  <si>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</si>
  <si>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</si>
  <si>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</si>
  <si>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</si>
  <si>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</si>
  <si>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</si>
  <si>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</si>
  <si>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</si>
  <si>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</si>
  <si>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</si>
  <si>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</si>
  <si>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</si>
  <si>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</si>
  <si>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</si>
  <si>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</si>
  <si>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</si>
  <si>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</si>
  <si>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</si>
  <si>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</si>
  <si>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</si>
  <si>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</si>
  <si>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</si>
  <si>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</si>
  <si>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</si>
  <si>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</si>
  <si>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</si>
  <si>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</si>
  <si>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</si>
  <si>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</si>
  <si>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</si>
  <si>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</si>
  <si>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</si>
  <si>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</si>
  <si>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</si>
  <si>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</si>
  <si>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</si>
  <si>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</si>
  <si>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</si>
  <si>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</si>
  <si>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</si>
  <si>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</si>
  <si>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</si>
  <si>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</si>
  <si>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</si>
  <si>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</si>
  <si>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</si>
  <si>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</si>
  <si>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</si>
  <si>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</si>
  <si>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</si>
  <si>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</si>
  <si>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</si>
  <si>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</si>
  <si>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</si>
  <si>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</si>
  <si>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</si>
  <si>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</si>
  <si>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</si>
  <si>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</si>
  <si>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</si>
  <si>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</si>
  <si>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</si>
  <si>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</si>
  <si>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</si>
  <si>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</si>
  <si>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</si>
  <si>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</si>
  <si>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</si>
  <si>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</si>
  <si>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</si>
  <si>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</si>
  <si>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</si>
  <si>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</si>
  <si>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</si>
  <si>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</si>
  <si>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</si>
  <si>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</si>
  <si>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</si>
  <si>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</si>
  <si>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</si>
  <si>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</si>
  <si>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</si>
  <si>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</si>
  <si>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</si>
  <si>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</si>
  <si>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</si>
  <si>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</si>
  <si>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</si>
  <si>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</si>
  <si>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</si>
  <si>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</si>
  <si>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</si>
  <si>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</si>
  <si>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</si>
  <si>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</si>
  <si>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</si>
  <si>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</si>
  <si>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</si>
  <si>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</si>
  <si>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</si>
  <si>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</si>
  <si>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</si>
  <si>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</si>
  <si>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</si>
  <si>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</si>
  <si>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</si>
  <si>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</si>
  <si>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</si>
  <si>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</si>
  <si>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</si>
  <si>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</si>
  <si>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</si>
  <si>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</si>
  <si>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</si>
  <si>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</si>
  <si>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</si>
  <si>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</si>
  <si>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</si>
  <si>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</si>
  <si>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</si>
  <si>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</si>
  <si>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</si>
  <si>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</si>
  <si>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</si>
  <si>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</si>
  <si>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</si>
  <si>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</si>
  <si>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</si>
  <si>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</si>
  <si>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</si>
  <si>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</si>
  <si>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</si>
  <si>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</si>
  <si>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</si>
  <si>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</si>
  <si>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</si>
  <si>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</si>
  <si>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</si>
  <si>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</si>
  <si>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</si>
  <si>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</si>
  <si>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</si>
  <si>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</si>
  <si>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</si>
  <si>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</si>
  <si>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</si>
  <si>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</si>
  <si>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</si>
  <si>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</si>
  <si>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</si>
  <si>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</si>
  <si>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</si>
  <si>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</si>
  <si>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</si>
  <si>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</si>
  <si>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</si>
  <si>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</si>
  <si>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</si>
  <si>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</si>
  <si>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</si>
  <si>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</si>
  <si>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</si>
  <si>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</si>
  <si>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</si>
  <si>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</si>
  <si>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</si>
  <si>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</si>
  <si>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</si>
  <si>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</si>
  <si>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</si>
  <si>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</si>
  <si>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</si>
  <si>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</si>
  <si>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</si>
  <si>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</si>
  <si>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</si>
  <si>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</si>
  <si>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</si>
  <si>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</si>
  <si>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</si>
  <si>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</si>
  <si>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</si>
  <si>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</si>
  <si>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</si>
  <si>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</si>
  <si>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</si>
  <si>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</si>
  <si>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</si>
  <si>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</si>
  <si>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</si>
  <si>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</si>
  <si>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</si>
  <si>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</si>
  <si>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</si>
  <si>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</si>
  <si>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</si>
  <si>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</si>
  <si>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</si>
  <si>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</si>
  <si>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</si>
  <si>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</si>
  <si>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</si>
  <si>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</si>
  <si>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</si>
  <si>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</si>
  <si>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</si>
  <si>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</si>
  <si>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</si>
  <si>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</si>
  <si>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</si>
  <si>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</si>
  <si>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</si>
  <si>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</si>
  <si>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</si>
  <si>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</si>
  <si>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</si>
  <si>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</si>
  <si>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</si>
  <si>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</si>
  <si>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</si>
  <si>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</si>
  <si>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</si>
  <si>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</si>
  <si>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</si>
  <si>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</si>
  <si>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</si>
  <si>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</si>
  <si>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</si>
  <si>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</si>
  <si>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</si>
  <si>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</si>
  <si>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</si>
  <si>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</si>
  <si>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</si>
  <si>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</si>
  <si>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</si>
  <si>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</si>
  <si>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</si>
  <si>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</si>
  <si>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</si>
  <si>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</si>
  <si>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</si>
  <si>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</si>
  <si>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</si>
  <si>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</si>
  <si>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</si>
  <si>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</si>
  <si>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</si>
  <si>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</si>
  <si>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</si>
  <si>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</si>
  <si>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</si>
  <si>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</si>
  <si>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</si>
  <si>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</si>
  <si>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</si>
  <si>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</si>
  <si>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</si>
  <si>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</si>
  <si>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</si>
  <si>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</si>
  <si>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</si>
  <si>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</si>
  <si>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</si>
  <si>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</si>
  <si>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</si>
  <si>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</si>
  <si>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</si>
  <si>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</si>
  <si>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</si>
  <si>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</si>
  <si>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</si>
  <si>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</si>
  <si>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</si>
  <si>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</si>
  <si>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</si>
  <si>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</si>
  <si>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</si>
  <si>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</si>
  <si>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</si>
  <si>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</si>
  <si>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</si>
  <si>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</si>
  <si>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</si>
  <si>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</si>
  <si>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</si>
  <si>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</si>
  <si>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</si>
  <si>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</si>
  <si>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</si>
  <si>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</si>
  <si>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</si>
  <si>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</si>
  <si>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</si>
  <si>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</si>
  <si>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</si>
  <si>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</si>
  <si>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</si>
  <si>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</si>
  <si>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</si>
  <si>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</si>
  <si>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</si>
  <si>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</si>
  <si>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</si>
  <si>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</si>
  <si>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</si>
  <si>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</si>
  <si>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</si>
  <si>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</si>
  <si>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</si>
  <si>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</si>
  <si>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</si>
  <si>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</si>
  <si>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</si>
  <si>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</si>
  <si>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</si>
  <si>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</si>
  <si>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</si>
  <si>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</si>
  <si>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</si>
  <si>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</si>
  <si>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</si>
  <si>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</si>
  <si>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</si>
  <si>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</si>
  <si>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</si>
  <si>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</si>
  <si>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</si>
  <si>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</si>
  <si>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</si>
  <si>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</si>
  <si>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</si>
  <si>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</si>
  <si>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</si>
  <si>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</si>
  <si>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</si>
  <si>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</si>
  <si>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</si>
  <si>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</si>
  <si>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</si>
  <si>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</si>
  <si>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</si>
  <si>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</si>
  <si>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</si>
  <si>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</si>
  <si>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</si>
  <si>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</si>
  <si>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</si>
  <si>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</si>
  <si>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</si>
  <si>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</si>
  <si>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</si>
  <si>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</si>
  <si>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</si>
  <si>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</si>
  <si>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</si>
  <si>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</si>
  <si>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</si>
  <si>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</si>
  <si>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</si>
  <si>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</si>
  <si>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</si>
  <si>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</si>
  <si>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</si>
  <si>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</si>
  <si>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</si>
  <si>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</si>
  <si>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</si>
  <si>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</si>
  <si>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</si>
  <si>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</si>
  <si>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</si>
  <si>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</si>
  <si>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</si>
  <si>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</si>
  <si>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</si>
  <si>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</si>
  <si>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</si>
  <si>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</si>
  <si>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</si>
  <si>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</si>
  <si>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</si>
  <si>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</si>
  <si>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</si>
  <si>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</si>
  <si>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</si>
  <si>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</si>
  <si>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</si>
  <si>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</si>
  <si>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</si>
  <si>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</si>
  <si>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</si>
  <si>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</si>
  <si>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</si>
  <si>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</si>
  <si>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</si>
  <si>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</si>
  <si>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</si>
  <si>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</si>
  <si>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</si>
  <si>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</si>
  <si>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</si>
  <si>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</si>
  <si>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</si>
  <si>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</si>
  <si>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</si>
  <si>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</si>
  <si>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</si>
  <si>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</si>
  <si>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</si>
  <si>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</si>
  <si>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</si>
  <si>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</si>
  <si>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</si>
  <si>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</si>
  <si>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</si>
  <si>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</si>
  <si>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</si>
  <si>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</si>
  <si>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</si>
  <si>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</si>
  <si>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</si>
  <si>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</si>
  <si>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</si>
  <si>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</si>
  <si>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</si>
  <si>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</si>
  <si>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</si>
  <si>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</si>
  <si>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</si>
  <si>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</si>
  <si>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</si>
  <si>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</si>
  <si>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</si>
  <si>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</si>
  <si>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</si>
  <si>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</si>
  <si>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</si>
  <si>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</si>
  <si>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</si>
  <si>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</si>
  <si>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</si>
  <si>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</si>
  <si>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</si>
  <si>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</si>
  <si>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</si>
  <si>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</si>
  <si>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</si>
  <si>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</si>
  <si>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</si>
  <si>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</si>
  <si>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</si>
  <si>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</si>
  <si>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</si>
  <si>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</si>
  <si>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</si>
  <si>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</si>
  <si>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</si>
  <si>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</si>
  <si>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</si>
  <si>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</si>
  <si>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</si>
  <si>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</si>
  <si>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</si>
  <si>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</si>
  <si>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</si>
  <si>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</si>
  <si>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</si>
  <si>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</si>
  <si>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</si>
  <si>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</si>
  <si>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</si>
  <si>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</si>
  <si>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</si>
  <si>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</si>
  <si>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</si>
  <si>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</si>
  <si>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</si>
  <si>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</si>
  <si>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</si>
  <si>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</si>
  <si>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</si>
  <si>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</si>
  <si>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</si>
  <si>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</si>
  <si>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</si>
  <si>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</si>
  <si>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</si>
  <si>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</si>
  <si>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</si>
  <si>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</si>
  <si>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</si>
  <si>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</si>
  <si>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</si>
  <si>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</si>
  <si>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</si>
  <si>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</si>
  <si>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</si>
  <si>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</si>
  <si>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</si>
  <si>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</si>
  <si>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</si>
  <si>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</si>
  <si>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</si>
  <si>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</si>
  <si>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</si>
  <si>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</si>
  <si>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</si>
  <si>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</si>
  <si>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</si>
  <si>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</si>
  <si>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</si>
  <si>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</si>
  <si>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</si>
  <si>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</si>
  <si>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</si>
  <si>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</si>
  <si>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</si>
  <si>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</si>
  <si>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</si>
  <si>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</si>
  <si>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</si>
  <si>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</si>
  <si>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</si>
  <si>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</si>
  <si>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</si>
  <si>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</si>
  <si>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</si>
  <si>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</si>
  <si>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</si>
  <si>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</si>
  <si>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</si>
  <si>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</si>
  <si>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</si>
  <si>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</si>
  <si>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</si>
  <si>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</si>
  <si>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</si>
  <si>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</si>
  <si>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</si>
  <si>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</si>
  <si>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</si>
  <si>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</si>
  <si>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</si>
  <si>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</si>
  <si>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</si>
  <si>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</si>
  <si>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</si>
  <si>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</si>
  <si>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</si>
  <si>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</si>
  <si>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</si>
  <si>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</si>
  <si>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</si>
  <si>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</si>
  <si>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</si>
  <si>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</si>
  <si>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</si>
  <si>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</si>
  <si>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</si>
  <si>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</si>
  <si>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</si>
  <si>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</si>
  <si>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</si>
  <si>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</si>
  <si>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</si>
  <si>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</si>
  <si>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</si>
  <si>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</si>
  <si>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</si>
  <si>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</si>
  <si>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</si>
  <si>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</si>
  <si>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</si>
  <si>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</si>
  <si>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</si>
  <si>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</si>
  <si>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</si>
  <si>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</si>
  <si>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</si>
  <si>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</si>
  <si>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</si>
  <si>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</si>
  <si>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</si>
  <si>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</si>
  <si>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</si>
  <si>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</si>
  <si>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</si>
  <si>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</si>
  <si>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</si>
  <si>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</si>
  <si>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</si>
  <si>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</si>
  <si>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</si>
  <si>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</si>
  <si>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</si>
  <si>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</si>
  <si>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</si>
  <si>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</si>
  <si>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</si>
  <si>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</si>
  <si>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</si>
  <si>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</si>
  <si>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</si>
  <si>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</si>
  <si>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</si>
  <si>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</si>
  <si>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</si>
  <si>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</si>
  <si>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</si>
  <si>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</si>
  <si>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</si>
  <si>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</si>
  <si>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</si>
  <si>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</si>
  <si>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</si>
  <si>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</si>
  <si>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</si>
  <si>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</si>
  <si>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</si>
  <si>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</si>
  <si>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</si>
  <si>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</si>
  <si>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</si>
  <si>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</si>
  <si>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</si>
  <si>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</si>
  <si>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</si>
  <si>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</si>
  <si>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</si>
  <si>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</si>
  <si>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</si>
  <si>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</si>
  <si>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</si>
  <si>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</si>
  <si>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</si>
  <si>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</si>
  <si>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</si>
  <si>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</si>
  <si>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</si>
  <si>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</si>
  <si>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</si>
  <si>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</si>
  <si>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</si>
  <si>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</si>
  <si>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</si>
  <si>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</si>
  <si>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</si>
  <si>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</si>
  <si>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</si>
  <si>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</si>
  <si>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</si>
  <si>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</si>
  <si>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</si>
  <si>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</si>
  <si>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</si>
  <si>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</si>
  <si>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</si>
  <si>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</si>
  <si>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</si>
  <si>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</si>
  <si>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</si>
  <si>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</si>
  <si>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</si>
  <si>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</si>
  <si>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</si>
  <si>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</si>
  <si>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</si>
  <si>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</si>
  <si>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</si>
  <si>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</si>
  <si>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</si>
  <si>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</si>
  <si>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</si>
  <si>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</si>
  <si>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</si>
  <si>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</si>
  <si>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</si>
  <si>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</si>
  <si>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</si>
  <si>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</si>
  <si>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</si>
  <si>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</si>
  <si>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</si>
  <si>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</si>
  <si>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</si>
  <si>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</si>
  <si>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</si>
  <si>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</si>
  <si>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</si>
  <si>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</si>
  <si>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</si>
  <si>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</si>
  <si>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</si>
  <si>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</si>
  <si>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</si>
  <si>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</si>
  <si>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</si>
  <si>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</si>
  <si>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</si>
  <si>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</si>
  <si>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</si>
  <si>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</si>
  <si>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</si>
  <si>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</si>
  <si>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</si>
  <si>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</si>
  <si>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</si>
  <si>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</si>
  <si>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</si>
  <si>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</si>
  <si>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</si>
  <si>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</si>
  <si>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</si>
  <si>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</si>
  <si>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</si>
  <si>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</si>
  <si>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</si>
  <si>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</si>
  <si>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</si>
  <si>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</si>
  <si>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</si>
  <si>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</si>
  <si>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</si>
  <si>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</si>
  <si>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</si>
  <si>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</si>
  <si>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</si>
  <si>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</si>
  <si>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</si>
  <si>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</si>
  <si>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</si>
  <si>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</si>
  <si>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</si>
  <si>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</si>
  <si>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</si>
  <si>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</si>
  <si>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</si>
  <si>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</si>
  <si>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</si>
  <si>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</si>
  <si>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</si>
  <si>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</si>
  <si>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</si>
  <si>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</si>
  <si>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</si>
  <si>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</si>
  <si>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</si>
  <si>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</si>
  <si>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</si>
  <si>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</si>
  <si>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</si>
  <si>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</si>
  <si>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</si>
  <si>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</si>
  <si>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</si>
  <si>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</si>
  <si>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</si>
  <si>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</si>
  <si>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</si>
  <si>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</si>
  <si>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</si>
  <si>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</si>
  <si>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</si>
  <si>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</si>
  <si>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</si>
  <si>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</si>
  <si>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</si>
  <si>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</si>
  <si>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</si>
  <si>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</si>
  <si>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</si>
  <si>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</si>
  <si>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</si>
  <si>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</si>
  <si>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</si>
  <si>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</si>
  <si>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</si>
  <si>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</si>
  <si>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</si>
  <si>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</si>
  <si>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</si>
  <si>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</si>
  <si>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</si>
  <si>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</si>
  <si>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</si>
  <si>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</si>
  <si>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</si>
  <si>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</si>
  <si>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</si>
  <si>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</si>
  <si>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</si>
  <si>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</si>
  <si>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</si>
  <si>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</si>
  <si>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</si>
  <si>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</si>
  <si>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</si>
  <si>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</si>
  <si>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</si>
  <si>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</si>
  <si>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</si>
  <si>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</si>
  <si>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</si>
  <si>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</si>
  <si>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</si>
  <si>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</si>
  <si>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</si>
  <si>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</si>
  <si>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</si>
  <si>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</si>
  <si>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</si>
  <si>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</si>
  <si>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</si>
  <si>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</si>
  <si>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</si>
  <si>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</si>
  <si>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</si>
  <si>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</si>
  <si>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</si>
  <si>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</si>
  <si>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</si>
  <si>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</si>
  <si>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</si>
  <si>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</si>
  <si>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</si>
  <si>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</si>
  <si>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</si>
  <si>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</si>
  <si>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</si>
  <si>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</si>
  <si>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</si>
  <si>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</si>
  <si>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</si>
  <si>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</si>
  <si>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</si>
  <si>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</si>
  <si>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</si>
  <si>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</si>
  <si>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</si>
  <si>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</si>
  <si>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</si>
  <si>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</si>
  <si>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</si>
  <si>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</si>
  <si>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</si>
  <si>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</si>
  <si>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</si>
  <si>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</si>
  <si>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</si>
  <si>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</si>
  <si>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</si>
  <si>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</si>
  <si>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</si>
  <si>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</si>
  <si>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</si>
  <si>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</si>
  <si>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</si>
  <si>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</si>
  <si>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</si>
  <si>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</si>
  <si>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</si>
  <si>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</si>
  <si>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</si>
  <si>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</si>
  <si>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</si>
  <si>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</si>
  <si>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</si>
  <si>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</si>
  <si>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</si>
  <si>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</si>
  <si>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</si>
  <si>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</si>
  <si>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</si>
  <si>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</si>
  <si>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</si>
  <si>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</si>
  <si>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</si>
  <si>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</si>
  <si>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</si>
  <si>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</si>
  <si>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</si>
  <si>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</si>
  <si>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</si>
  <si>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</si>
  <si>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</si>
  <si>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</si>
  <si>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</si>
  <si>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</si>
  <si>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</si>
  <si>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</si>
  <si>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</si>
  <si>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</si>
  <si>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</si>
  <si>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</si>
  <si>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</si>
  <si>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</si>
  <si>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</si>
  <si>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</si>
  <si>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</si>
  <si>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</si>
  <si>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</si>
  <si>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</si>
  <si>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</si>
  <si>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</si>
  <si>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</si>
  <si>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</si>
  <si>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</si>
  <si>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</si>
  <si>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</si>
  <si>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</si>
  <si>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</si>
  <si>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</si>
  <si>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</si>
  <si>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</si>
  <si>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</si>
  <si>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</si>
  <si>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</si>
  <si>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</si>
  <si>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</si>
  <si>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</si>
  <si>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</si>
  <si>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</si>
  <si>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</si>
  <si>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</si>
  <si>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</si>
  <si>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</si>
  <si>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</si>
  <si>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</si>
  <si>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</si>
  <si>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</si>
  <si>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</si>
  <si>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</si>
  <si>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</si>
  <si>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</si>
  <si>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</si>
  <si>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</si>
  <si>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</si>
  <si>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</si>
  <si>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</si>
  <si>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</si>
  <si>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</si>
  <si>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</si>
  <si>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</si>
  <si>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</si>
  <si>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</si>
  <si>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</si>
  <si>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</si>
  <si>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</si>
  <si>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</si>
  <si>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</si>
  <si>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</si>
  <si>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</si>
  <si>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</si>
  <si>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</si>
  <si>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</si>
  <si>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</si>
  <si>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</si>
  <si>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</si>
  <si>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</si>
  <si>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</si>
  <si>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</si>
  <si>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</si>
  <si>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</si>
  <si>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</si>
  <si>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</si>
  <si>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</si>
  <si>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</si>
  <si>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</si>
  <si>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</si>
  <si>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</si>
  <si>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</si>
  <si>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</si>
  <si>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</si>
  <si>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</si>
  <si>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</si>
  <si>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</si>
  <si>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</si>
  <si>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</si>
  <si>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</si>
  <si>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</si>
  <si>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</si>
  <si>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</si>
  <si>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</si>
  <si>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</si>
  <si>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</si>
  <si>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</si>
  <si>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</si>
  <si>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</si>
  <si>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</si>
  <si>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</si>
  <si>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</si>
  <si>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</si>
  <si>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</si>
  <si>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</si>
  <si>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</si>
  <si>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</si>
  <si>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</si>
  <si>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</si>
  <si>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</si>
  <si>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</si>
  <si>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</si>
  <si>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</si>
  <si>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</si>
  <si>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</si>
  <si>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</si>
  <si>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</si>
  <si>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</si>
  <si>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</si>
  <si>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</si>
  <si>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</si>
  <si>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</si>
  <si>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</si>
  <si>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</si>
  <si>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</si>
  <si>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</si>
  <si>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</si>
  <si>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</si>
  <si>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</si>
  <si>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</si>
  <si>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</si>
  <si>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</si>
  <si>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</si>
  <si>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</si>
  <si>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</si>
  <si>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</si>
  <si>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</si>
  <si>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</si>
  <si>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</si>
  <si>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</si>
  <si>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</si>
  <si>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</si>
  <si>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</si>
  <si>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</si>
  <si>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</si>
  <si>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</si>
  <si>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</si>
  <si>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</si>
  <si>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</si>
  <si>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</si>
  <si>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</si>
  <si>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</si>
  <si>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</si>
  <si>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</si>
  <si>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</si>
  <si>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</si>
  <si>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</si>
  <si>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</si>
  <si>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</si>
  <si>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</si>
  <si>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</si>
  <si>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</si>
  <si>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</si>
  <si>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</si>
  <si>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</si>
  <si>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</si>
  <si>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</si>
  <si>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</si>
  <si>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</si>
  <si>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</si>
  <si>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</si>
  <si>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</si>
  <si>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</si>
  <si>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</si>
  <si>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</si>
  <si>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</si>
  <si>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</si>
  <si>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</si>
  <si>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</si>
  <si>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</si>
  <si>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</si>
  <si>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</si>
  <si>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</si>
  <si>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</si>
  <si>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</si>
  <si>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</si>
  <si>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</si>
  <si>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</si>
  <si>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</si>
  <si>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</si>
  <si>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</si>
  <si>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</si>
  <si>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</si>
  <si>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</si>
  <si>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</si>
  <si>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</si>
  <si>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</si>
  <si>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</si>
  <si>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</si>
  <si>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</si>
  <si>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</si>
  <si>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</si>
  <si>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</si>
  <si>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</si>
  <si>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</si>
  <si>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</si>
  <si>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</si>
  <si>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</si>
  <si>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</si>
  <si>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</si>
  <si>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</si>
  <si>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</si>
  <si>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</si>
  <si>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</si>
  <si>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</si>
  <si>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</si>
  <si>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</si>
  <si>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</si>
  <si>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</si>
  <si>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</si>
  <si>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</si>
  <si>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</si>
  <si>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</si>
  <si>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</si>
  <si>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</si>
  <si>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</si>
  <si>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</si>
  <si>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</si>
  <si>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</si>
  <si>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</si>
  <si>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</si>
  <si>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</si>
  <si>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</si>
  <si>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</si>
  <si>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</si>
  <si>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</si>
  <si>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</si>
  <si>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</si>
  <si>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</si>
  <si>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</si>
  <si>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</si>
  <si>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</si>
  <si>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</si>
  <si>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</si>
  <si>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</si>
  <si>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</si>
  <si>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</si>
  <si>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</si>
  <si>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</si>
  <si>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</si>
  <si>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</si>
  <si>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</si>
  <si>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</si>
  <si>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</si>
  <si>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</si>
  <si>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</si>
  <si>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</si>
  <si>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</si>
  <si>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</si>
  <si>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</si>
  <si>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</si>
  <si>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</si>
  <si>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</si>
  <si>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</si>
  <si>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</si>
  <si>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</si>
  <si>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</si>
  <si>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</si>
  <si>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</si>
  <si>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</si>
  <si>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</si>
  <si>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</si>
  <si>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</si>
  <si>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</si>
  <si>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</si>
  <si>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</si>
  <si>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</si>
  <si>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</si>
  <si>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</si>
  <si>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</si>
  <si>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</si>
  <si>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</si>
  <si>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</si>
  <si>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</si>
  <si>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</si>
  <si>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</si>
  <si>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</si>
  <si>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</si>
  <si>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</si>
  <si>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</si>
  <si>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</si>
  <si>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</si>
  <si>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</si>
  <si>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</si>
  <si>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</si>
  <si>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</si>
  <si>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</si>
  <si>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</si>
  <si>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</si>
  <si>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</si>
  <si>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</si>
  <si>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</si>
  <si>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</si>
  <si>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</si>
  <si>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</si>
  <si>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</si>
  <si>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</si>
  <si>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</si>
  <si>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</si>
  <si>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</si>
  <si>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</si>
  <si>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</si>
  <si>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</si>
  <si>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</si>
  <si>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</si>
  <si>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</si>
  <si>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</si>
  <si>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</si>
  <si>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</si>
  <si>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</si>
  <si>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</si>
  <si>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</si>
  <si>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</si>
  <si>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</si>
  <si>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</si>
  <si>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</si>
  <si>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</si>
  <si>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</si>
  <si>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</si>
  <si>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</si>
  <si>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</si>
  <si>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</si>
  <si>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</si>
  <si>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</si>
  <si>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</si>
  <si>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</si>
  <si>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</si>
  <si>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</si>
  <si>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</si>
  <si>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</si>
  <si>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</si>
  <si>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</si>
  <si>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</si>
  <si>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</si>
  <si>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</si>
  <si>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</si>
  <si>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</si>
  <si>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</si>
  <si>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</si>
  <si>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</si>
  <si>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</si>
  <si>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</si>
  <si>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</si>
  <si>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</si>
  <si>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</si>
  <si>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</si>
  <si>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</si>
  <si>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</si>
  <si>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</si>
  <si>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</si>
  <si>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</si>
  <si>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</si>
  <si>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</si>
  <si>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</si>
  <si>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</si>
  <si>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</si>
  <si>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</si>
  <si>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</si>
  <si>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</si>
  <si>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</si>
  <si>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</si>
  <si>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</si>
  <si>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</si>
  <si>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</si>
  <si>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</si>
  <si>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</si>
  <si>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</si>
  <si>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</si>
  <si>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</si>
  <si>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</si>
  <si>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</si>
  <si>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</si>
  <si>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</si>
  <si>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</si>
  <si>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</si>
  <si>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</si>
  <si>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</si>
  <si>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</si>
  <si>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</si>
  <si>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</si>
  <si>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</si>
  <si>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</si>
  <si>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</si>
  <si>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</si>
  <si>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</si>
  <si>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</si>
  <si>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</si>
  <si>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</si>
  <si>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</si>
  <si>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</si>
  <si>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</si>
  <si>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</si>
  <si>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</si>
  <si>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</si>
  <si>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</si>
  <si>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</si>
  <si>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</si>
  <si>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</si>
  <si>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</si>
  <si>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</si>
  <si>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</si>
  <si>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</si>
  <si>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</si>
  <si>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</si>
  <si>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</si>
  <si>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</si>
  <si>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</si>
  <si>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</si>
  <si>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</si>
  <si>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</si>
  <si>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</si>
  <si>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</si>
  <si>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</si>
  <si>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</si>
  <si>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</si>
  <si>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</si>
  <si>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</si>
  <si>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</si>
  <si>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</si>
  <si>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</si>
  <si>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</si>
  <si>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</si>
  <si>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</si>
  <si>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</si>
  <si>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</si>
  <si>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</si>
  <si>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</si>
  <si>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</si>
  <si>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</si>
  <si>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</si>
  <si>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</si>
  <si>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</si>
  <si>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</si>
  <si>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</si>
  <si>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</si>
  <si>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</si>
  <si>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</si>
  <si>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</si>
  <si>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</si>
  <si>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</si>
  <si>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</si>
  <si>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</si>
  <si>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</si>
  <si>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</si>
  <si>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</si>
  <si>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</si>
  <si>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</si>
  <si>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</si>
  <si>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</si>
  <si>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</si>
  <si>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</si>
  <si>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</si>
  <si>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</si>
  <si>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</si>
  <si>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</si>
  <si>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</si>
  <si>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</si>
  <si>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</si>
  <si>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</si>
  <si>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</si>
  <si>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</si>
  <si>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</si>
  <si>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</si>
  <si>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</si>
  <si>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</si>
  <si>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</si>
  <si>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</si>
  <si>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</si>
  <si>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</si>
  <si>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</si>
  <si>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</si>
  <si>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</si>
  <si>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</si>
  <si>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</si>
  <si>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</si>
  <si>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</si>
  <si>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</si>
  <si>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</si>
  <si>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</si>
  <si>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</si>
  <si>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</si>
  <si>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</si>
  <si>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</si>
  <si>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</si>
  <si>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</si>
  <si>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</si>
  <si>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</si>
  <si>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</si>
  <si>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</si>
  <si>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</si>
  <si>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</si>
  <si>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</si>
  <si>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</si>
  <si>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</si>
  <si>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</si>
  <si>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</si>
  <si>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</si>
  <si>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</si>
  <si>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</si>
  <si>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</si>
  <si>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</si>
  <si>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</si>
  <si>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</si>
  <si>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</si>
  <si>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</si>
  <si>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</si>
  <si>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</si>
  <si>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</si>
  <si>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</si>
  <si>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</si>
  <si>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</si>
  <si>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</si>
  <si>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</si>
  <si>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</si>
  <si>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</si>
  <si>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</si>
  <si>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</si>
  <si>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</si>
  <si>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</si>
  <si>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</si>
  <si>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</si>
  <si>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</si>
  <si>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</si>
  <si>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</si>
  <si>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</si>
  <si>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</si>
  <si>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</si>
  <si>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</si>
  <si>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</si>
  <si>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</si>
  <si>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</si>
  <si>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</si>
  <si>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</si>
  <si>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</si>
  <si>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</si>
  <si>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</si>
  <si>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</si>
  <si>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</si>
  <si>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</si>
  <si>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</si>
  <si>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</si>
  <si>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</si>
  <si>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</si>
  <si>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</si>
  <si>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</si>
  <si>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</si>
  <si>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</si>
  <si>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</si>
  <si>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</si>
  <si>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</si>
  <si>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</si>
  <si>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</si>
  <si>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</si>
  <si>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</si>
  <si>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</si>
  <si>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</si>
  <si>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</si>
  <si>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</si>
  <si>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</si>
  <si>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</si>
  <si>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</si>
  <si>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</si>
  <si>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</si>
  <si>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</si>
  <si>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</si>
  <si>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</si>
  <si>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</si>
  <si>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</si>
  <si>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</si>
  <si>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</si>
  <si>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</si>
  <si>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</si>
  <si>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</si>
  <si>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</si>
  <si>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</si>
  <si>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</si>
  <si>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</si>
  <si>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</si>
  <si>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</si>
  <si>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</si>
  <si>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</si>
  <si>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</si>
  <si>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</si>
  <si>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</si>
  <si>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</si>
  <si>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</si>
  <si>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</si>
  <si>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</si>
  <si>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</si>
  <si>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</si>
  <si>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</si>
  <si>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</si>
  <si>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</si>
  <si>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</si>
  <si>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</si>
  <si>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</si>
  <si>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</si>
  <si>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</si>
  <si>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</si>
  <si>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</si>
  <si>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</si>
  <si>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</si>
  <si>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</si>
  <si>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</si>
  <si>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</si>
  <si>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</si>
  <si>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</si>
  <si>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</si>
  <si>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</si>
  <si>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</si>
  <si>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</si>
  <si>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</si>
  <si>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</si>
  <si>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</si>
  <si>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</si>
  <si>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</si>
  <si>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</si>
  <si>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</si>
  <si>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</si>
  <si>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</si>
  <si>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</si>
  <si>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</si>
  <si>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</si>
  <si>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</si>
  <si>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</si>
  <si>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</si>
  <si>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</si>
  <si>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</si>
  <si>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</si>
  <si>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</si>
  <si>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</si>
  <si>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</si>
  <si>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</si>
  <si>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</si>
  <si>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</si>
  <si>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</si>
  <si>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</si>
  <si>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</si>
  <si>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</si>
  <si>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</si>
  <si>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</si>
  <si>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</si>
  <si>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</si>
  <si>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</si>
  <si>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</si>
  <si>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</si>
  <si>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</si>
  <si>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</si>
  <si>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</si>
  <si>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</si>
  <si>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</si>
  <si>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</si>
  <si>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</si>
  <si>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</si>
  <si>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</si>
  <si>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</si>
  <si>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</si>
  <si>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</si>
  <si>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</si>
  <si>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</si>
  <si>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</si>
  <si>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</si>
  <si>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</si>
  <si>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</si>
  <si>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</si>
  <si>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</si>
  <si>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</si>
  <si>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</si>
  <si>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</si>
  <si>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</si>
  <si>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</si>
  <si>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</si>
  <si>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</si>
  <si>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</si>
  <si>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</si>
  <si>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</si>
  <si>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</si>
  <si>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</si>
  <si>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</si>
  <si>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</si>
  <si>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</si>
  <si>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</si>
  <si>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</si>
  <si>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</si>
  <si>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</si>
  <si>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</si>
  <si>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</si>
  <si>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</si>
  <si>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</si>
  <si>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</si>
  <si>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</si>
  <si>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</si>
  <si>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</si>
  <si>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</si>
  <si>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</si>
  <si>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</si>
  <si>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</si>
  <si>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</si>
  <si>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</si>
  <si>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</si>
  <si>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</si>
  <si>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</si>
  <si>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</si>
  <si>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</si>
  <si>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</si>
  <si>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</si>
  <si>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</si>
  <si>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</si>
  <si>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</si>
  <si>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</si>
  <si>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</si>
  <si>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</si>
  <si>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</si>
  <si>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</si>
  <si>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</si>
  <si>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</si>
  <si>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</si>
  <si>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</si>
  <si>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</si>
  <si>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</si>
  <si>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</si>
  <si>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</si>
  <si>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</si>
  <si>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</si>
  <si>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</si>
  <si>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</si>
  <si>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</si>
  <si>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</si>
  <si>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</si>
  <si>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</si>
  <si>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</si>
  <si>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</si>
  <si>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</si>
  <si>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</si>
  <si>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</si>
  <si>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</si>
  <si>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</si>
  <si>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</si>
  <si>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</si>
  <si>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</si>
  <si>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</si>
  <si>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</si>
  <si>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</si>
  <si>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</si>
  <si>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</si>
  <si>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</si>
  <si>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</si>
  <si>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</si>
  <si>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</si>
  <si>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</si>
  <si>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</si>
  <si>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</si>
  <si>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</si>
  <si>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</si>
  <si>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</si>
  <si>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</si>
  <si>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</si>
  <si>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</si>
  <si>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</si>
  <si>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</si>
  <si>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</si>
  <si>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</si>
  <si>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</si>
  <si>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</si>
  <si>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</si>
  <si>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</si>
  <si>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</si>
  <si>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</si>
  <si>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</si>
  <si>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</si>
  <si>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</si>
  <si>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</si>
  <si>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</si>
  <si>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</si>
  <si>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</si>
  <si>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</si>
  <si>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</si>
  <si>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</si>
  <si>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</si>
  <si>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</si>
  <si>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</si>
  <si>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</si>
  <si>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</si>
  <si>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</si>
  <si>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</si>
  <si>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</si>
  <si>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</si>
  <si>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</si>
  <si>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</si>
  <si>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</si>
  <si>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</si>
  <si>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</si>
  <si>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</si>
  <si>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</si>
  <si>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</si>
  <si>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</si>
  <si>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</si>
  <si>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</si>
  <si>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</si>
  <si>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</si>
  <si>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</si>
  <si>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</si>
  <si>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</si>
  <si>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</si>
  <si>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</si>
  <si>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</si>
  <si>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</si>
  <si>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</si>
  <si>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</si>
  <si>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</si>
  <si>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</si>
  <si>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</si>
  <si>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</si>
  <si>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</si>
  <si>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</si>
  <si>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</si>
  <si>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</si>
  <si>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</si>
  <si>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</si>
  <si>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</si>
  <si>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</si>
  <si>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</si>
  <si>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</si>
  <si>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</si>
  <si>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</si>
  <si>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</si>
  <si>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</si>
  <si>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</si>
  <si>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</si>
  <si>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</si>
  <si>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</si>
  <si>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</si>
  <si>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</si>
  <si>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</si>
  <si>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</si>
  <si>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</si>
  <si>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</si>
  <si>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</si>
  <si>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</si>
  <si>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</si>
  <si>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</si>
  <si>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</si>
  <si>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</si>
  <si>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</si>
  <si>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</si>
  <si>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</si>
  <si>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</si>
  <si>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</si>
  <si>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</si>
  <si>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</si>
  <si>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</si>
  <si>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</si>
  <si>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</si>
  <si>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</si>
  <si>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</si>
  <si>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</si>
  <si>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</si>
  <si>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</si>
  <si>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</si>
  <si>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</si>
  <si>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</si>
  <si>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</si>
  <si>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</si>
  <si>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</si>
  <si>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</si>
  <si>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</si>
  <si>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</si>
  <si>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</si>
  <si>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</si>
  <si>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</si>
  <si>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</si>
  <si>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</si>
  <si>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</si>
  <si>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</si>
  <si>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</si>
  <si>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</si>
  <si>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</si>
  <si>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</si>
  <si>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</si>
  <si>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</si>
  <si>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</si>
  <si>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</si>
  <si>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</si>
  <si>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</si>
  <si>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</si>
  <si>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</si>
  <si>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</si>
  <si>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</si>
  <si>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</si>
  <si>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</si>
  <si>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</si>
  <si>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</si>
  <si>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</si>
  <si>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</si>
  <si>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</si>
  <si>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</si>
  <si>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</si>
  <si>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</si>
  <si>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</si>
  <si>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</si>
  <si>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</si>
  <si>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</si>
  <si>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</si>
  <si>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</si>
  <si>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</si>
  <si>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</si>
  <si>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</si>
  <si>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</si>
  <si>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</si>
  <si>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</si>
  <si>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</si>
  <si>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</si>
  <si>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</si>
  <si>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</si>
  <si>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</si>
  <si>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</si>
  <si>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</si>
  <si>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</si>
  <si>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</si>
  <si>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</si>
  <si>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</si>
  <si>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</si>
  <si>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</si>
  <si>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</si>
  <si>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</si>
  <si>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</si>
  <si>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</si>
  <si>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</si>
  <si>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</si>
  <si>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</si>
  <si>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</si>
  <si>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</si>
  <si>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</si>
  <si>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</si>
  <si>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</si>
  <si>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</si>
  <si>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</si>
  <si>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</si>
  <si>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</si>
  <si>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</si>
  <si>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</si>
  <si>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</si>
  <si>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</si>
  <si>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</si>
  <si>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</si>
  <si>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</si>
  <si>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</si>
  <si>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</si>
  <si>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</si>
  <si>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</si>
  <si>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</si>
  <si>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</si>
  <si>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</si>
  <si>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</si>
  <si>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</si>
  <si>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</si>
  <si>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</si>
  <si>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</si>
  <si>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</si>
  <si>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</si>
  <si>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</si>
  <si>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</si>
  <si>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</si>
  <si>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</si>
  <si>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</si>
  <si>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</si>
  <si>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</si>
  <si>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</si>
  <si>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</si>
  <si>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</si>
  <si>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</si>
  <si>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</si>
  <si>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</si>
  <si>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</si>
  <si>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</si>
  <si>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</si>
  <si>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</si>
  <si>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</si>
  <si>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</si>
  <si>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</si>
  <si>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</si>
  <si>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</si>
  <si>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</si>
  <si>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</si>
  <si>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</si>
  <si>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</si>
  <si>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</si>
  <si>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</si>
  <si>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</si>
  <si>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</si>
  <si>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</si>
  <si>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</si>
  <si>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</si>
  <si>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</si>
  <si>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</si>
  <si>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</si>
  <si>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</si>
  <si>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</si>
  <si>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</si>
  <si>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</si>
  <si>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</si>
  <si>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</si>
  <si>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</si>
  <si>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</si>
  <si>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</si>
  <si>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</si>
  <si>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</si>
  <si>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</si>
  <si>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</si>
  <si>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</si>
  <si>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</si>
  <si>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</si>
  <si>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</si>
  <si>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</si>
  <si>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</si>
  <si>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</si>
  <si>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</si>
  <si>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</si>
  <si>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</si>
  <si>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</si>
  <si>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</si>
  <si>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</si>
  <si>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</si>
  <si>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</si>
  <si>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</si>
  <si>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</si>
  <si>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</si>
  <si>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</si>
  <si>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</si>
  <si>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</si>
  <si>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</si>
  <si>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</si>
  <si>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</si>
  <si>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</si>
  <si>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</si>
  <si>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</si>
  <si>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</si>
  <si>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</si>
  <si>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</si>
  <si>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</si>
  <si>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</si>
  <si>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</si>
  <si>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</si>
  <si>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</si>
  <si>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</si>
  <si>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</si>
  <si>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</si>
  <si>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</si>
  <si>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</si>
  <si>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</si>
  <si>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</si>
  <si>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</si>
  <si>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</si>
  <si>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</si>
  <si>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</si>
  <si>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</si>
  <si>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</si>
  <si>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</si>
  <si>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</si>
  <si>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</si>
  <si>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</si>
  <si>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</si>
  <si>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</si>
  <si>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</si>
  <si>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</si>
  <si>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</si>
  <si>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</si>
  <si>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</si>
  <si>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</si>
  <si>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</si>
  <si>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</si>
  <si>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</si>
  <si>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</si>
  <si>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</si>
  <si>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</si>
  <si>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</si>
  <si>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</si>
  <si>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</si>
  <si>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</si>
  <si>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</si>
  <si>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</si>
  <si>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</si>
  <si>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</si>
  <si>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</si>
  <si>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</si>
  <si>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</si>
  <si>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</si>
  <si>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</si>
  <si>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</si>
  <si>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</si>
  <si>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</si>
  <si>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</si>
  <si>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</si>
  <si>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</si>
  <si>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</si>
  <si>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</si>
  <si>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</si>
  <si>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</si>
  <si>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</si>
  <si>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</si>
  <si>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</si>
  <si>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</si>
  <si>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</si>
  <si>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</si>
  <si>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</si>
  <si>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</si>
  <si>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</si>
  <si>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</si>
  <si>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</si>
  <si>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</si>
  <si>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</si>
  <si>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</si>
  <si>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</si>
  <si>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</si>
  <si>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</si>
  <si>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</si>
  <si>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</si>
  <si>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</si>
  <si>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</si>
  <si>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</si>
  <si>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</si>
  <si>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</si>
  <si>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</si>
  <si>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</si>
  <si>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</si>
  <si>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</si>
  <si>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</si>
  <si>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</si>
  <si>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</si>
  <si>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</si>
  <si>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</si>
  <si>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</si>
  <si>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</si>
  <si>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</si>
  <si>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</si>
  <si>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</si>
  <si>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</si>
  <si>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</si>
  <si>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</si>
  <si>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</si>
  <si>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</si>
  <si>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</si>
  <si>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</si>
  <si>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</si>
  <si>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</si>
  <si>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</si>
  <si>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</si>
  <si>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</si>
  <si>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</si>
  <si>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</si>
  <si>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</si>
  <si>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</si>
  <si>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</si>
  <si>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</si>
  <si>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</si>
  <si>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</si>
  <si>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</si>
  <si>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</si>
  <si>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</si>
  <si>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</si>
  <si>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</si>
  <si>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</si>
  <si>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</si>
  <si>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</si>
  <si>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</si>
  <si>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</si>
  <si>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</si>
  <si>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</si>
  <si>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</si>
  <si>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</si>
  <si>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</si>
  <si>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</si>
  <si>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</si>
  <si>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</si>
  <si>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</si>
  <si>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</si>
  <si>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</si>
  <si>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</si>
  <si>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</si>
  <si>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</si>
  <si>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</si>
  <si>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</si>
  <si>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</si>
  <si>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</si>
  <si>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</si>
  <si>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</si>
  <si>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</si>
  <si>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</si>
  <si>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</si>
  <si>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</si>
  <si>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</si>
  <si>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</si>
  <si>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</si>
  <si>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</si>
  <si>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</si>
  <si>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</si>
  <si>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</si>
  <si>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</si>
  <si>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</si>
  <si>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</si>
  <si>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</si>
  <si>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</si>
  <si>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</si>
  <si>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</si>
  <si>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</si>
  <si>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</si>
  <si>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</si>
  <si>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</si>
  <si>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</si>
  <si>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</si>
  <si>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</si>
  <si>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</si>
  <si>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</si>
  <si>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</si>
  <si>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</si>
  <si>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</si>
  <si>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</si>
  <si>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</si>
  <si>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</si>
  <si>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</si>
  <si>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</si>
  <si>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</si>
  <si>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</si>
  <si>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</si>
  <si>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</si>
  <si>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</si>
  <si>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</si>
  <si>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</si>
  <si>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</si>
  <si>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</si>
  <si>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</si>
  <si>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</si>
  <si>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</si>
  <si>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</si>
  <si>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</si>
  <si>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</si>
  <si>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</si>
  <si>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</si>
  <si>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</si>
  <si>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</si>
  <si>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</si>
  <si>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</si>
  <si>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</si>
  <si>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</si>
  <si>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</si>
  <si>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</si>
  <si>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</si>
  <si>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</si>
  <si>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</si>
  <si>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</si>
  <si>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</si>
  <si>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</si>
  <si>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</si>
  <si>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</si>
  <si>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</si>
  <si>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</si>
  <si>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</si>
  <si>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</si>
  <si>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</si>
  <si>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</si>
  <si>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</si>
  <si>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</si>
  <si>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</si>
  <si>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</si>
  <si>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</si>
  <si>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</si>
  <si>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</si>
  <si>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</si>
  <si>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</si>
  <si>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</si>
  <si>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</si>
  <si>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</si>
  <si>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</si>
  <si>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</si>
  <si>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</si>
  <si>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</si>
  <si>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</si>
  <si>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</si>
  <si>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</si>
  <si>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</si>
  <si>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</si>
  <si>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</si>
  <si>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</si>
  <si>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</si>
  <si>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</si>
  <si>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</si>
  <si>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</si>
  <si>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</si>
  <si>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</si>
  <si>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</si>
  <si>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</si>
  <si>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</si>
  <si>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</si>
  <si>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</si>
  <si>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</si>
  <si>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</si>
  <si>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</si>
  <si>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</si>
  <si>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</si>
  <si>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</si>
  <si>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</si>
  <si>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</si>
  <si>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</si>
  <si>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</si>
  <si>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</si>
  <si>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</si>
  <si>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</si>
  <si>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</si>
  <si>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</si>
  <si>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</si>
  <si>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</si>
  <si>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</si>
  <si>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</si>
  <si>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</si>
  <si>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</si>
  <si>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</si>
  <si>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</si>
  <si>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</si>
  <si>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</si>
  <si>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</si>
  <si>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</si>
  <si>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</si>
  <si>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</si>
  <si>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</si>
  <si>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</si>
  <si>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</si>
  <si>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</si>
  <si>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</si>
  <si>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</si>
  <si>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</si>
  <si>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</si>
  <si>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</si>
  <si>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</si>
  <si>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</si>
  <si>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</si>
  <si>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</si>
  <si>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</si>
  <si>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</si>
  <si>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</si>
  <si>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</si>
  <si>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</si>
  <si>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</si>
  <si>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</si>
  <si>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</si>
  <si>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</si>
  <si>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</si>
  <si>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</si>
  <si>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</si>
  <si>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</si>
  <si>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</si>
  <si>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</si>
  <si>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</si>
  <si>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</si>
  <si>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</si>
  <si>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</si>
  <si>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</si>
  <si>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</si>
  <si>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</si>
  <si>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</si>
  <si>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</si>
  <si>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</si>
  <si>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</si>
  <si>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</si>
  <si>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</si>
  <si>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</si>
  <si>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</si>
  <si>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</si>
  <si>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</si>
  <si>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</si>
  <si>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</si>
  <si>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</si>
  <si>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</si>
  <si>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</si>
  <si>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</si>
  <si>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</si>
  <si>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</si>
  <si>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</si>
  <si>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</si>
  <si>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</si>
  <si>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</si>
  <si>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</si>
  <si>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</si>
  <si>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</si>
  <si>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</si>
  <si>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</si>
  <si>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</si>
  <si>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</si>
  <si>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</si>
  <si>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</si>
  <si>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</si>
  <si>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</si>
  <si>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</si>
  <si>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</si>
  <si>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</si>
  <si>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</si>
  <si>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</si>
  <si>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</si>
  <si>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</si>
  <si>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</si>
  <si>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</si>
  <si>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</si>
  <si>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</si>
  <si>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</si>
  <si>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</si>
  <si>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</si>
  <si>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</si>
  <si>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</si>
  <si>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</si>
  <si>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</si>
  <si>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</si>
  <si>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</si>
  <si>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</si>
  <si>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</si>
  <si>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</si>
  <si>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</si>
  <si>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</si>
  <si>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</si>
  <si>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</si>
  <si>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</si>
  <si>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</si>
  <si>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</si>
  <si>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</si>
  <si>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</si>
  <si>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</si>
  <si>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</si>
  <si>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</si>
  <si>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</si>
  <si>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</si>
  <si>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</si>
  <si>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</si>
  <si>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</si>
  <si>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</si>
  <si>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</si>
  <si>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</si>
  <si>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</si>
  <si>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</si>
  <si>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</si>
  <si>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</si>
  <si>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</si>
  <si>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</si>
  <si>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</si>
  <si>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</si>
  <si>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</si>
  <si>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</si>
  <si>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</si>
  <si>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</si>
  <si>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</si>
  <si>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</si>
  <si>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</si>
  <si>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</si>
  <si>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</si>
  <si>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</si>
  <si>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</si>
  <si>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</si>
  <si>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</si>
  <si>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</si>
  <si>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</si>
  <si>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</si>
  <si>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</si>
  <si>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</si>
  <si>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</si>
  <si>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</si>
  <si>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</si>
  <si>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</si>
  <si>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</si>
  <si>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</si>
  <si>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</si>
  <si>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</si>
  <si>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</si>
  <si>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</si>
  <si>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</si>
  <si>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</si>
  <si>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</si>
  <si>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</si>
  <si>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</si>
  <si>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</si>
  <si>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</si>
  <si>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</si>
  <si>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</si>
  <si>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</si>
  <si>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</si>
  <si>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</si>
  <si>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</si>
  <si>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</si>
  <si>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</si>
  <si>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</si>
  <si>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</si>
  <si>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</si>
  <si>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</si>
  <si>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</si>
  <si>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</si>
  <si>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</si>
  <si>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</si>
  <si>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</si>
  <si>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</si>
  <si>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</si>
  <si>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</si>
  <si>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</si>
  <si>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</si>
  <si>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</si>
  <si>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</si>
  <si>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</si>
  <si>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</si>
  <si>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</si>
  <si>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</si>
  <si>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</si>
  <si>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</si>
  <si>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</si>
  <si>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</si>
  <si>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</si>
  <si>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</si>
  <si>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</si>
  <si>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</si>
  <si>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</si>
  <si>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</si>
  <si>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</si>
  <si>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</si>
  <si>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</si>
  <si>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</si>
  <si>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</si>
  <si>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</si>
  <si>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</si>
  <si>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</si>
  <si>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</si>
  <si>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</si>
  <si>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</si>
  <si>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</si>
  <si>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</si>
  <si>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</si>
  <si>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</si>
  <si>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</si>
  <si>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</si>
  <si>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</si>
  <si>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</si>
  <si>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</si>
  <si>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</si>
  <si>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</si>
  <si>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</si>
  <si>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</si>
  <si>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</si>
  <si>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</si>
  <si>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</si>
  <si>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</si>
  <si>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</si>
  <si>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</si>
  <si>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</si>
  <si>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</si>
  <si>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</si>
  <si>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</si>
  <si>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</si>
  <si>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</si>
  <si>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</si>
  <si>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</si>
  <si>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</si>
  <si>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</si>
  <si>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</si>
  <si>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</si>
  <si>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</si>
  <si>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</si>
  <si>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</si>
  <si>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</si>
  <si>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</si>
  <si>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</si>
  <si>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</si>
  <si>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</si>
  <si>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</si>
  <si>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</si>
  <si>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</si>
  <si>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</si>
  <si>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</si>
  <si>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</si>
  <si>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</si>
  <si>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</si>
  <si>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</si>
  <si>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</si>
  <si>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</si>
  <si>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</si>
  <si>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</si>
  <si>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</si>
  <si>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</si>
  <si>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</si>
  <si>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</si>
  <si>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</si>
  <si>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</si>
  <si>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</si>
  <si>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</si>
  <si>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</si>
  <si>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</si>
  <si>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</si>
  <si>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</si>
  <si>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</si>
  <si>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</si>
  <si>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</si>
  <si>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</si>
  <si>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</si>
  <si>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</si>
  <si>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</si>
  <si>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</si>
  <si>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</si>
  <si>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</si>
  <si>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</si>
  <si>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</si>
  <si>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</si>
  <si>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</si>
  <si>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</si>
  <si>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</si>
  <si>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</si>
  <si>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</si>
  <si>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</si>
  <si>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</si>
  <si>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</si>
  <si>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</si>
  <si>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</si>
  <si>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</si>
  <si>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</si>
  <si>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</si>
  <si>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</si>
  <si>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</si>
  <si>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</si>
  <si>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</si>
  <si>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</si>
  <si>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</si>
  <si>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</si>
  <si>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</si>
  <si>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</si>
  <si>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</si>
  <si>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</si>
  <si>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</si>
  <si>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</si>
  <si>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</si>
  <si>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</si>
  <si>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</si>
  <si>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</si>
  <si>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</si>
  <si>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</si>
  <si>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</si>
  <si>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</si>
  <si>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</si>
  <si>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</si>
  <si>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</si>
  <si>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</si>
  <si>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</si>
  <si>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</si>
  <si>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</si>
  <si>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</si>
  <si>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</si>
  <si>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</si>
  <si>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</si>
  <si>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</si>
  <si>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</si>
  <si>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</si>
  <si>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</si>
  <si>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</si>
  <si>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</si>
  <si>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</si>
  <si>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</si>
  <si>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</si>
  <si>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</si>
  <si>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</si>
  <si>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</si>
  <si>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</si>
  <si>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</si>
  <si>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</si>
  <si>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</si>
  <si>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</si>
  <si>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</si>
  <si>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</si>
  <si>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</si>
  <si>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</si>
  <si>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</si>
  <si>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</si>
  <si>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</si>
  <si>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</si>
  <si>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</si>
  <si>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</si>
  <si>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</si>
  <si>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</si>
  <si>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</si>
  <si>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</si>
  <si>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</si>
  <si>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</si>
  <si>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</si>
  <si>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</si>
  <si>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</si>
  <si>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</si>
  <si>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</si>
  <si>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</si>
  <si>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</si>
  <si>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</si>
  <si>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</si>
  <si>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</si>
  <si>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</si>
  <si>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</si>
  <si>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</si>
  <si>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</si>
  <si>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</si>
  <si>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</si>
  <si>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</si>
  <si>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</si>
  <si>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</si>
  <si>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</si>
  <si>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</si>
  <si>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</si>
  <si>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</si>
  <si>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</si>
  <si>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</si>
  <si>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</si>
  <si>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</si>
  <si>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</si>
  <si>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</si>
  <si>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</si>
  <si>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</si>
  <si>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</si>
  <si>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</si>
  <si>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</si>
  <si>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</si>
  <si>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</si>
  <si>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</si>
  <si>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</si>
  <si>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</si>
  <si>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</si>
  <si>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</si>
  <si>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</si>
  <si>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</si>
  <si>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</si>
  <si>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</si>
  <si>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</si>
  <si>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</si>
  <si>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</si>
  <si>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</si>
  <si>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</si>
  <si>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</si>
  <si>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</si>
  <si>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</si>
  <si>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</si>
  <si>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</si>
  <si>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</si>
  <si>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</si>
  <si>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</si>
  <si>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</si>
  <si>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</si>
  <si>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</si>
  <si>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</si>
  <si>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</si>
  <si>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</si>
  <si>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</si>
  <si>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</si>
  <si>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</si>
  <si>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</si>
  <si>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</si>
  <si>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</si>
  <si>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</si>
  <si>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</si>
  <si>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</si>
  <si>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</si>
  <si>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</si>
  <si>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</si>
  <si>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</si>
  <si>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</si>
  <si>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</si>
  <si>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</si>
  <si>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</si>
  <si>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</si>
  <si>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</si>
  <si>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</si>
  <si>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</si>
  <si>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</si>
  <si>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</si>
  <si>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</si>
  <si>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</si>
  <si>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</si>
  <si>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</si>
  <si>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</si>
  <si>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</si>
  <si>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</si>
  <si>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</si>
  <si>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</si>
  <si>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</si>
  <si>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</si>
  <si>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</si>
  <si>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</si>
  <si>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</si>
  <si>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</si>
  <si>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</si>
  <si>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</si>
  <si>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</si>
  <si>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</si>
  <si>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</si>
  <si>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</si>
  <si>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</si>
  <si>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</si>
  <si>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</si>
  <si>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</si>
  <si>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</si>
  <si>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</si>
  <si>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</si>
  <si>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</si>
  <si>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</si>
  <si>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</si>
  <si>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</si>
  <si>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</si>
  <si>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</si>
  <si>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</si>
  <si>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</si>
  <si>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</si>
  <si>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</si>
  <si>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</si>
  <si>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</si>
  <si>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</si>
  <si>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</si>
  <si>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</si>
  <si>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</si>
  <si>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</si>
  <si>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</si>
  <si>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</si>
  <si>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</si>
  <si>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</si>
  <si>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</si>
  <si>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</si>
  <si>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</si>
  <si>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</si>
  <si>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</si>
  <si>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</si>
  <si>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</si>
  <si>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</si>
  <si>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</si>
  <si>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</si>
  <si>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</si>
  <si>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</si>
  <si>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</si>
  <si>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</si>
  <si>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</si>
  <si>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</si>
  <si>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</si>
  <si>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</si>
  <si>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</si>
  <si>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</si>
  <si>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</si>
  <si>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</si>
  <si>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</si>
  <si>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</si>
  <si>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</si>
  <si>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</si>
  <si>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</si>
  <si>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</si>
  <si>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</si>
  <si>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</si>
  <si>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</si>
  <si>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</si>
  <si>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</si>
  <si>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</si>
  <si>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</si>
  <si>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</si>
  <si>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</si>
  <si>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</si>
  <si>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</si>
  <si>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</si>
  <si>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</si>
  <si>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</si>
  <si>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</si>
  <si>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</si>
  <si>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</si>
  <si>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</si>
  <si>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</si>
  <si>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</si>
  <si>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</si>
  <si>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</si>
  <si>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</si>
  <si>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</si>
  <si>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</si>
  <si>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</si>
  <si>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</si>
  <si>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</si>
  <si>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</si>
  <si>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</si>
  <si>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</si>
  <si>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</si>
  <si>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</si>
  <si>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</si>
  <si>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</si>
  <si>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</si>
  <si>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</si>
  <si>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</si>
  <si>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</si>
  <si>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</si>
  <si>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</si>
  <si>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</si>
  <si>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</si>
  <si>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</si>
  <si>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</si>
  <si>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</si>
  <si>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</si>
  <si>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</si>
  <si>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</si>
  <si>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</si>
  <si>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</si>
  <si>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</si>
  <si>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</si>
  <si>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</si>
  <si>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</si>
  <si>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</si>
  <si>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</si>
  <si>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</si>
  <si>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</si>
  <si>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</si>
  <si>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</si>
  <si>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</si>
  <si>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</si>
  <si>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</si>
  <si>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</si>
  <si>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</si>
  <si>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</si>
  <si>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</si>
  <si>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</si>
  <si>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</si>
  <si>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</si>
  <si>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</si>
  <si>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</si>
  <si>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</si>
  <si>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</si>
  <si>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</si>
  <si>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</si>
  <si>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</si>
  <si>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</si>
  <si>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</si>
  <si>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</si>
  <si>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</si>
  <si>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</si>
  <si>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</si>
  <si>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</si>
  <si>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</si>
  <si>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</si>
  <si>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</si>
  <si>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</si>
  <si>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</si>
  <si>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</si>
  <si>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</si>
  <si>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</si>
  <si>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</si>
  <si>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</si>
  <si>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</si>
  <si>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</si>
  <si>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</si>
  <si>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</si>
  <si>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</si>
  <si>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</si>
  <si>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</si>
  <si>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</si>
  <si>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</si>
  <si>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</si>
  <si>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</si>
  <si>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</si>
  <si>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</si>
  <si>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</si>
  <si>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</si>
  <si>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</si>
  <si>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</si>
  <si>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</si>
  <si>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</si>
  <si>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</si>
  <si>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</si>
  <si>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</si>
  <si>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</si>
  <si>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</si>
  <si>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</si>
  <si>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</si>
  <si>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</si>
  <si>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</si>
  <si>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</si>
  <si>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</si>
  <si>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</si>
  <si>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</si>
  <si>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</si>
  <si>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</si>
  <si>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</si>
  <si>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</si>
  <si>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</si>
  <si>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</si>
  <si>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</si>
  <si>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</si>
  <si>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</si>
  <si>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</si>
  <si>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</si>
  <si>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</si>
  <si>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</si>
  <si>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</si>
  <si>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</si>
  <si>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</si>
  <si>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</si>
  <si>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</si>
  <si>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</si>
  <si>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</si>
  <si>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</si>
  <si>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</si>
  <si>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</si>
  <si>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</si>
  <si>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</si>
  <si>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</si>
  <si>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</si>
  <si>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</si>
  <si>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</si>
  <si>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</si>
  <si>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</si>
  <si>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</si>
  <si>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</si>
  <si>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</si>
  <si>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</si>
  <si>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</si>
  <si>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</si>
  <si>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</si>
  <si>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</si>
  <si>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</si>
  <si>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</si>
  <si>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</si>
  <si>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</si>
  <si>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</si>
  <si>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</si>
  <si>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</si>
  <si>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</si>
  <si>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</si>
  <si>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</si>
  <si>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</si>
  <si>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</si>
  <si>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</si>
  <si>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</si>
  <si>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</si>
  <si>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</si>
  <si>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</si>
  <si>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</si>
  <si>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</si>
  <si>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</si>
  <si>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</si>
  <si>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</si>
  <si>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</si>
  <si>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</si>
  <si>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</si>
  <si>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</si>
  <si>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</si>
  <si>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</si>
  <si>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</si>
  <si>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</si>
  <si>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</si>
  <si>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</si>
  <si>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</si>
  <si>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</si>
  <si>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</si>
  <si>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</si>
  <si>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</si>
  <si>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</si>
  <si>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</si>
  <si>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</si>
  <si>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</si>
  <si>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</si>
  <si>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</si>
  <si>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</si>
  <si>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</si>
  <si>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</si>
  <si>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</si>
  <si>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</si>
  <si>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</si>
  <si>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</si>
  <si>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</si>
  <si>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</si>
  <si>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</si>
  <si>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</si>
  <si>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</si>
  <si>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</si>
  <si>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</si>
  <si>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</si>
  <si>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</si>
  <si>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</si>
  <si>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</si>
  <si>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</si>
  <si>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</si>
  <si>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</si>
  <si>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</si>
  <si>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</si>
  <si>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</si>
  <si>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</si>
  <si>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</si>
  <si>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</si>
  <si>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</si>
  <si>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</si>
  <si>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</si>
  <si>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</si>
  <si>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</si>
  <si>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</si>
  <si>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</si>
  <si>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</si>
  <si>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</si>
  <si>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</si>
  <si>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</si>
  <si>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</si>
  <si>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</si>
  <si>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</si>
  <si>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</si>
  <si>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</si>
  <si>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</si>
  <si>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</si>
  <si>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</si>
  <si>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</si>
  <si>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</si>
  <si>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</si>
  <si>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</si>
  <si>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</si>
  <si>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</si>
  <si>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</si>
  <si>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</si>
  <si>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</si>
  <si>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</si>
  <si>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</si>
  <si>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</si>
  <si>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</si>
  <si>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</si>
  <si>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</si>
  <si>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</si>
  <si>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</si>
  <si>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</si>
  <si>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</si>
  <si>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</si>
  <si>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</si>
  <si>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</si>
  <si>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</si>
  <si>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</si>
  <si>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</si>
  <si>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</si>
  <si>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</si>
  <si>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</si>
  <si>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</si>
  <si>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</si>
  <si>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</si>
  <si>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</si>
  <si>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</si>
  <si>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</si>
  <si>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</si>
  <si>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</si>
  <si>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</si>
  <si>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</si>
  <si>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</si>
  <si>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</si>
  <si>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</si>
  <si>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</si>
  <si>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</si>
  <si>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</si>
  <si>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</si>
  <si>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</si>
  <si>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</si>
  <si>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</si>
  <si>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</si>
  <si>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</si>
  <si>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</si>
  <si>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</si>
  <si>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</si>
  <si>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</si>
  <si>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</si>
  <si>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</si>
  <si>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</si>
  <si>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</si>
  <si>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</si>
  <si>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</si>
  <si>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</si>
  <si>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</si>
  <si>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</si>
  <si>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</si>
  <si>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</si>
  <si>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</si>
  <si>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</si>
  <si>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</si>
  <si>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</si>
  <si>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</si>
  <si>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</si>
  <si>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</si>
  <si>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</si>
  <si>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</si>
  <si>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</si>
  <si>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</si>
  <si>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</si>
  <si>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</si>
  <si>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</si>
  <si>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</si>
  <si>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</si>
  <si>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</si>
  <si>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</si>
  <si>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</si>
  <si>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</si>
  <si>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</si>
  <si>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</si>
  <si>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</si>
  <si>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</si>
  <si>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</si>
  <si>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</si>
  <si>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</si>
  <si>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</si>
  <si>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</si>
  <si>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</si>
  <si>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</si>
  <si>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</si>
  <si>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</si>
  <si>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</si>
  <si>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</si>
  <si>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</si>
  <si>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</si>
  <si>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</si>
  <si>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</si>
  <si>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</si>
  <si>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</si>
  <si>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</si>
  <si>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</si>
  <si>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</si>
  <si>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</si>
  <si>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</si>
  <si>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</si>
  <si>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</si>
  <si>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</si>
  <si>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</si>
  <si>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</si>
  <si>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</si>
  <si>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</si>
  <si>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</si>
  <si>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</si>
  <si>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</si>
  <si>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</si>
  <si>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</si>
  <si>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</si>
  <si>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</si>
  <si>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</si>
  <si>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</si>
  <si>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</si>
  <si>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</si>
  <si>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</si>
  <si>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</si>
  <si>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</si>
  <si>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</si>
  <si>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</si>
  <si>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</si>
  <si>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</si>
  <si>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</si>
  <si>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</si>
  <si>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</si>
  <si>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</si>
  <si>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</si>
  <si>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</si>
  <si>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</si>
  <si>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</si>
  <si>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</si>
  <si>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</si>
  <si>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</si>
  <si>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</si>
  <si>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</si>
  <si>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</si>
  <si>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</si>
  <si>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</si>
  <si>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</si>
  <si>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</si>
  <si>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</si>
  <si>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</si>
  <si>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</si>
  <si>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</si>
  <si>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</si>
  <si>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</si>
  <si>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</si>
  <si>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</si>
  <si>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</si>
  <si>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</si>
  <si>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</si>
  <si>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</si>
  <si>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</si>
  <si>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</si>
  <si>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</si>
  <si>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</si>
  <si>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</si>
  <si>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</si>
  <si>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</si>
  <si>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</si>
  <si>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</si>
  <si>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</si>
  <si>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</si>
  <si>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</si>
  <si>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</si>
  <si>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</si>
  <si>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</si>
  <si>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</si>
  <si>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</si>
  <si>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</si>
  <si>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</si>
  <si>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</si>
  <si>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</si>
  <si>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</si>
  <si>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</si>
  <si>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</si>
  <si>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</si>
  <si>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</si>
  <si>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</si>
  <si>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</si>
  <si>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</si>
  <si>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</si>
  <si>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</si>
  <si>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</si>
  <si>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</si>
  <si>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</si>
  <si>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</si>
  <si>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</si>
  <si>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</si>
  <si>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</si>
  <si>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</si>
  <si>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</si>
  <si>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</si>
  <si>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</si>
  <si>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</si>
  <si>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</si>
  <si>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</si>
  <si>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</si>
  <si>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</si>
  <si>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</si>
  <si>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</si>
  <si>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</si>
  <si>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</si>
  <si>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</si>
  <si>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</si>
  <si>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</si>
  <si>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</si>
  <si>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</si>
  <si>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</si>
  <si>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</si>
  <si>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</si>
  <si>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</si>
  <si>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</si>
  <si>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</si>
  <si>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</si>
  <si>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</si>
  <si>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</si>
  <si>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</si>
  <si>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</si>
  <si>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</si>
  <si>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</si>
  <si>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</si>
  <si>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</si>
  <si>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</si>
  <si>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</si>
  <si>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</si>
  <si>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</si>
  <si>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</si>
  <si>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</si>
  <si>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</si>
  <si>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</si>
  <si>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</si>
  <si>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</si>
  <si>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</si>
  <si>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</si>
  <si>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</si>
  <si>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</si>
  <si>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</si>
  <si>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</si>
  <si>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</si>
  <si>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</si>
  <si>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</si>
  <si>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</si>
  <si>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</si>
  <si>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</si>
  <si>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</si>
  <si>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</si>
  <si>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</si>
  <si>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</si>
  <si>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</si>
  <si>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</si>
  <si>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</si>
  <si>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</si>
  <si>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</si>
  <si>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</si>
  <si>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</si>
  <si>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</si>
  <si>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</si>
  <si>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</si>
  <si>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</si>
  <si>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</si>
  <si>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</si>
  <si>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</si>
  <si>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</si>
  <si>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</si>
  <si>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</si>
  <si>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</si>
  <si>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</si>
  <si>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</si>
  <si>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</si>
  <si>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</si>
  <si>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</si>
  <si>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</si>
  <si>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</si>
  <si>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</si>
  <si>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</si>
  <si>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</si>
  <si>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</si>
  <si>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</si>
  <si>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</si>
  <si>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</si>
  <si>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</si>
  <si>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</si>
  <si>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</si>
  <si>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</si>
  <si>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</si>
  <si>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</si>
  <si>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</si>
  <si>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</si>
  <si>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</si>
  <si>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</si>
  <si>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</si>
  <si>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</si>
  <si>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</si>
  <si>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</si>
  <si>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</si>
  <si>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</si>
  <si>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</si>
  <si>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</si>
  <si>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</si>
  <si>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</si>
  <si>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</si>
  <si>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</si>
  <si>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</si>
  <si>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</si>
  <si>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</si>
  <si>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</si>
  <si>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</si>
  <si>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</si>
  <si>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</si>
  <si>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</si>
  <si>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</si>
  <si>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</si>
  <si>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</si>
  <si>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</si>
  <si>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</si>
  <si>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</si>
  <si>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</si>
  <si>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</si>
  <si>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</si>
  <si>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</si>
  <si>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</si>
  <si>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</si>
  <si>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</si>
  <si>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</si>
  <si>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</si>
  <si>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</si>
  <si>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</si>
  <si>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</si>
  <si>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</si>
  <si>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</si>
  <si>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</si>
  <si>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</si>
  <si>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</si>
  <si>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</si>
  <si>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</si>
  <si>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</si>
  <si>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</si>
  <si>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</si>
  <si>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</si>
  <si>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</si>
  <si>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</si>
  <si>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</si>
  <si>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</si>
  <si>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</si>
  <si>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</si>
  <si>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</si>
  <si>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</si>
  <si>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</si>
  <si>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</si>
  <si>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</si>
  <si>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</si>
  <si>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</si>
  <si>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</si>
  <si>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</si>
  <si>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</si>
  <si>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</si>
  <si>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</si>
  <si>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</si>
  <si>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</si>
  <si>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</si>
  <si>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</si>
  <si>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</si>
  <si>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</si>
  <si>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</si>
  <si>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</si>
  <si>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</si>
  <si>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</si>
  <si>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</si>
  <si>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</si>
  <si>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</si>
  <si>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</si>
  <si>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</si>
  <si>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</si>
  <si>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</si>
  <si>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</si>
  <si>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</si>
  <si>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</si>
  <si>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</si>
  <si>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</si>
  <si>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</si>
  <si>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</si>
  <si>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</si>
  <si>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</si>
  <si>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</si>
  <si>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</si>
  <si>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</si>
  <si>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</si>
  <si>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</si>
  <si>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</si>
  <si>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</si>
  <si>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</si>
  <si>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</si>
  <si>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</si>
  <si>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</si>
  <si>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</si>
  <si>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</si>
  <si>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</si>
  <si>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</si>
  <si>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</si>
  <si>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</si>
  <si>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</si>
  <si>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</si>
  <si>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</si>
  <si>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</si>
  <si>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</si>
  <si>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</si>
  <si>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</si>
  <si>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</si>
  <si>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</si>
  <si>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</si>
  <si>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</si>
  <si>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</si>
  <si>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</si>
  <si>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</si>
  <si>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</si>
  <si>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</si>
  <si>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</si>
  <si>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</si>
  <si>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</si>
  <si>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</si>
  <si>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</si>
  <si>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</si>
  <si>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</si>
  <si>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</si>
  <si>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</si>
  <si>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</si>
  <si>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</si>
  <si>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</si>
  <si>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</si>
  <si>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</si>
  <si>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</si>
  <si>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</si>
  <si>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</si>
  <si>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</si>
  <si>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</si>
  <si>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</si>
  <si>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</si>
  <si>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</si>
  <si>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</si>
  <si>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</si>
  <si>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</si>
  <si>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</si>
  <si>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</si>
  <si>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</si>
  <si>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</si>
  <si>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</si>
  <si>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</si>
  <si>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</si>
  <si>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</si>
  <si>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</si>
  <si>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</si>
  <si>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</si>
  <si>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</si>
  <si>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</si>
  <si>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</si>
  <si>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</si>
  <si>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</si>
  <si>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</si>
  <si>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</si>
  <si>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</si>
  <si>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</si>
  <si>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</si>
  <si>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</si>
  <si>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</si>
  <si>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</si>
  <si>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</si>
  <si>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</si>
  <si>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</si>
  <si>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</si>
  <si>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</si>
  <si>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</si>
  <si>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</si>
  <si>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</si>
  <si>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</si>
  <si>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</si>
  <si>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</si>
  <si>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</si>
  <si>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</si>
  <si>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</si>
  <si>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</si>
  <si>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</si>
  <si>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</si>
  <si>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</si>
  <si>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</si>
  <si>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</si>
  <si>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</si>
  <si>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</si>
  <si>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</si>
  <si>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</si>
  <si>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</si>
  <si>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</si>
  <si>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</si>
  <si>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</si>
  <si>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</si>
  <si>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</si>
  <si>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</si>
  <si>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</si>
  <si>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</si>
  <si>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</si>
  <si>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</si>
  <si>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</si>
  <si>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</si>
  <si>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</si>
  <si>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</si>
  <si>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</si>
  <si>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</si>
  <si>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</si>
  <si>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</si>
  <si>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</si>
  <si>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</si>
  <si>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</si>
  <si>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</si>
  <si>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</si>
  <si>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</si>
  <si>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</si>
  <si>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</si>
  <si>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</si>
  <si>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</si>
  <si>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</si>
  <si>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</si>
  <si>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</si>
  <si>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</si>
  <si>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</si>
  <si>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</si>
  <si>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</si>
  <si>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</si>
  <si>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</si>
  <si>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</si>
  <si>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</si>
  <si>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</si>
  <si>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</si>
  <si>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</si>
  <si>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</si>
  <si>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</si>
  <si>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</si>
  <si>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</si>
  <si>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</si>
  <si>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</si>
  <si>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</si>
  <si>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</si>
  <si>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</si>
  <si>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</si>
  <si>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</si>
  <si>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</si>
  <si>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</si>
  <si>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</si>
  <si>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</si>
  <si>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</si>
  <si>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</si>
  <si>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</si>
  <si>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</si>
  <si>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</si>
  <si>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</si>
  <si>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</si>
  <si>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</si>
  <si>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</si>
  <si>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</si>
  <si>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</si>
  <si>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</si>
  <si>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</si>
  <si>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</si>
  <si>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</si>
  <si>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</si>
  <si>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</si>
  <si>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</si>
  <si>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</si>
  <si>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</si>
  <si>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</si>
  <si>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</si>
  <si>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</si>
  <si>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</si>
  <si>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</si>
  <si>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</si>
  <si>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</si>
  <si>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</si>
  <si>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</si>
  <si>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</si>
  <si>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</si>
  <si>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</si>
  <si>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</si>
  <si>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</si>
  <si>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</si>
  <si>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</si>
  <si>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</si>
  <si>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</si>
  <si>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</si>
  <si>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</si>
  <si>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</si>
  <si>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</si>
  <si>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</si>
  <si>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</si>
  <si>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</si>
  <si>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</si>
  <si>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</si>
  <si>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</si>
  <si>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</si>
  <si>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</si>
  <si>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</si>
  <si>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</si>
  <si>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</si>
  <si>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</si>
  <si>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</si>
  <si>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</si>
  <si>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</si>
  <si>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</si>
  <si>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</si>
  <si>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</si>
  <si>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</si>
  <si>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</si>
  <si>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</si>
  <si>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</si>
  <si>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</si>
  <si>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</si>
  <si>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</si>
  <si>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</si>
  <si>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</si>
  <si>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</si>
  <si>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</si>
  <si>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</si>
  <si>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</si>
  <si>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</si>
  <si>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</si>
  <si>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</si>
  <si>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</si>
  <si>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</si>
  <si>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</si>
  <si>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</si>
  <si>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</si>
  <si>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</si>
  <si>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</si>
  <si>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</si>
  <si>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</si>
  <si>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</si>
  <si>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</si>
  <si>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</si>
  <si>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</si>
  <si>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</si>
  <si>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</si>
  <si>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</si>
  <si>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</si>
  <si>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</si>
  <si>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</si>
  <si>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</si>
  <si>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</si>
  <si>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</si>
  <si>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</si>
  <si>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</si>
  <si>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</si>
  <si>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</si>
  <si>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</si>
  <si>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</si>
  <si>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</si>
  <si>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</si>
  <si>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</si>
  <si>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</si>
  <si>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</si>
  <si>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</si>
  <si>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</si>
  <si>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</si>
  <si>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</si>
  <si>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</si>
  <si>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</si>
  <si>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</si>
  <si>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</si>
  <si>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</si>
  <si>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</si>
  <si>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</si>
  <si>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</si>
  <si>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</si>
  <si>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</si>
  <si>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</si>
  <si>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</si>
  <si>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</si>
  <si>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</si>
  <si>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</si>
  <si>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</si>
  <si>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</si>
  <si>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</si>
  <si>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</si>
  <si>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</si>
  <si>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</si>
  <si>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</si>
  <si>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</si>
  <si>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</si>
  <si>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</si>
  <si>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</si>
  <si>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</si>
  <si>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</si>
  <si>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</si>
  <si>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</si>
  <si>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</si>
  <si>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</si>
  <si>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</si>
  <si>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</si>
  <si>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</si>
  <si>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</si>
  <si>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</si>
  <si>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</si>
  <si>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</si>
  <si>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</si>
  <si>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</si>
  <si>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</si>
  <si>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</si>
  <si>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</si>
  <si>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</si>
  <si>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</si>
  <si>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</si>
  <si>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</si>
  <si>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</si>
  <si>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</si>
  <si>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</si>
  <si>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</si>
  <si>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</si>
  <si>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</si>
  <si>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</si>
  <si>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</si>
  <si>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</si>
  <si>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</si>
  <si>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</si>
  <si>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</si>
  <si>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</si>
  <si>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</si>
  <si>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</si>
  <si>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</si>
  <si>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</si>
  <si>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</si>
  <si>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</si>
  <si>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</si>
  <si>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</si>
  <si>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</si>
  <si>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</si>
  <si>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</si>
  <si>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</si>
  <si>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</si>
  <si>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</si>
  <si>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</si>
  <si>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</si>
  <si>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</si>
  <si>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</si>
  <si>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</si>
  <si>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</si>
  <si>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</si>
  <si>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</si>
  <si>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</si>
  <si>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</si>
  <si>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</si>
  <si>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</si>
  <si>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</si>
  <si>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</si>
  <si>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</si>
  <si>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</si>
  <si>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</si>
  <si>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</si>
  <si>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</si>
  <si>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</si>
  <si>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</si>
  <si>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</si>
  <si>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</si>
  <si>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</si>
  <si>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</si>
  <si>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</si>
  <si>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</si>
  <si>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</si>
  <si>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</si>
  <si>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</si>
  <si>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</si>
  <si>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</si>
  <si>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</si>
  <si>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</si>
  <si>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</si>
  <si>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</si>
  <si>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</si>
  <si>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</si>
  <si>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</si>
  <si>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</si>
  <si>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</si>
  <si>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</si>
  <si>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</si>
  <si>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</si>
  <si>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</si>
  <si>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</si>
  <si>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</si>
  <si>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</si>
  <si>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</si>
  <si>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</si>
  <si>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</si>
  <si>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</si>
  <si>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</si>
  <si>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</si>
  <si>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</si>
  <si>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</si>
  <si>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</si>
  <si>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</si>
  <si>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</si>
  <si>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</si>
  <si>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</si>
  <si>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</si>
  <si>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</si>
  <si>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</si>
  <si>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</si>
  <si>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</si>
  <si>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</si>
  <si>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</si>
  <si>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</si>
  <si>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</si>
  <si>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</si>
  <si>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</si>
  <si>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</si>
  <si>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</si>
  <si>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</si>
  <si>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</si>
  <si>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</si>
  <si>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</si>
  <si>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</si>
  <si>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</si>
  <si>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</si>
  <si>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</si>
  <si>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</si>
  <si>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</si>
  <si>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</si>
  <si>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</si>
  <si>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</si>
  <si>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</si>
  <si>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</si>
  <si>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</si>
  <si>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</si>
  <si>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</si>
  <si>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</si>
  <si>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</si>
  <si>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</si>
  <si>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</si>
  <si>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</si>
  <si>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</si>
  <si>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</si>
  <si>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</si>
  <si>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</si>
  <si>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</si>
  <si>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</si>
  <si>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</si>
  <si>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</si>
  <si>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</si>
  <si>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</si>
  <si>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</si>
  <si>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</si>
  <si>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</si>
  <si>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</si>
  <si>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</si>
  <si>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</si>
  <si>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</si>
  <si>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</si>
  <si>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</si>
  <si>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</si>
  <si>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</si>
  <si>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</si>
  <si>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</si>
  <si>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</si>
  <si>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</si>
  <si>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</si>
  <si>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</si>
  <si>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</si>
  <si>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</si>
  <si>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</si>
  <si>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</si>
  <si>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</si>
  <si>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</si>
  <si>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</si>
  <si>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</si>
  <si>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</si>
  <si>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</si>
  <si>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</si>
  <si>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</si>
  <si>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</si>
  <si>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</si>
  <si>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</si>
  <si>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</si>
  <si>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</si>
  <si>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</si>
  <si>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</si>
  <si>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</si>
  <si>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</si>
  <si>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</si>
  <si>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</si>
  <si>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</si>
  <si>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</si>
  <si>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</si>
  <si>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</si>
  <si>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</si>
  <si>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</si>
  <si>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</si>
  <si>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</si>
  <si>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</si>
  <si>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</si>
  <si>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</si>
  <si>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</si>
  <si>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</si>
  <si>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</si>
  <si>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</si>
  <si>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</si>
  <si>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</si>
  <si>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</si>
  <si>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</si>
  <si>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</si>
  <si>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</si>
  <si>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</si>
  <si>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</si>
  <si>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</si>
  <si>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</si>
  <si>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</si>
  <si>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</si>
  <si>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</si>
  <si>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</si>
  <si>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</si>
  <si>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</si>
  <si>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</si>
  <si>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</si>
  <si>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</si>
  <si>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</si>
  <si>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</si>
  <si>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</si>
  <si>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</si>
  <si>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</si>
  <si>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</si>
  <si>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</si>
  <si>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</si>
  <si>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</si>
  <si>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</si>
  <si>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</si>
  <si>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</si>
  <si>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</si>
  <si>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</si>
  <si>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</si>
  <si>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</si>
  <si>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</si>
  <si>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</si>
  <si>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</si>
  <si>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</si>
  <si>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</si>
  <si>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</si>
  <si>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</si>
  <si>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</si>
  <si>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</si>
  <si>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</si>
  <si>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</si>
  <si>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</si>
  <si>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</si>
  <si>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</si>
  <si>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</si>
  <si>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</si>
  <si>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</si>
  <si>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</si>
  <si>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</si>
  <si>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</si>
  <si>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</si>
  <si>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</si>
  <si>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</si>
  <si>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</si>
  <si>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</si>
  <si>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</si>
  <si>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</si>
  <si>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</si>
  <si>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</si>
  <si>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</si>
  <si>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</si>
  <si>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</si>
  <si>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</si>
  <si>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</si>
  <si>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</si>
  <si>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</si>
  <si>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</si>
  <si>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</si>
  <si>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</si>
  <si>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</si>
  <si>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</si>
  <si>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</si>
  <si>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</si>
  <si>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</si>
  <si>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</si>
  <si>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</si>
  <si>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</si>
  <si>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</si>
  <si>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</si>
  <si>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</si>
  <si>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</si>
  <si>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</si>
  <si>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</si>
  <si>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</si>
  <si>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</si>
  <si>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</si>
  <si>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</si>
  <si>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</si>
  <si>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</si>
  <si>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</si>
  <si>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</si>
  <si>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</si>
  <si>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</si>
  <si>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</si>
  <si>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</si>
  <si>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</si>
  <si>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</si>
  <si>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</si>
  <si>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</si>
  <si>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</si>
  <si>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</si>
  <si>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</si>
  <si>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</si>
  <si>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</si>
  <si>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</si>
  <si>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</si>
  <si>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</si>
  <si>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</si>
  <si>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</si>
  <si>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</si>
  <si>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</si>
  <si>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</si>
  <si>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</si>
  <si>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</si>
  <si>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</si>
  <si>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</si>
  <si>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</si>
  <si>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</si>
  <si>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</si>
  <si>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</si>
  <si>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</si>
  <si>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</si>
  <si>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</si>
  <si>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</si>
  <si>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</si>
  <si>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</si>
  <si>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</si>
  <si>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</si>
  <si>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</si>
  <si>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</si>
  <si>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</si>
  <si>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</si>
  <si>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</si>
  <si>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</si>
  <si>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</si>
  <si>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</si>
  <si>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</si>
  <si>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</si>
  <si>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</si>
  <si>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</si>
  <si>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</si>
  <si>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</si>
  <si>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</si>
  <si>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</si>
  <si>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</si>
  <si>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</si>
  <si>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</si>
  <si>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</si>
  <si>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</si>
  <si>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</si>
  <si>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</si>
  <si>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</si>
  <si>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</si>
  <si>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</si>
  <si>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</si>
  <si>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</si>
  <si>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</si>
  <si>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</si>
  <si>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</si>
  <si>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</si>
  <si>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</si>
  <si>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</si>
  <si>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</si>
  <si>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</si>
  <si>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</si>
  <si>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</si>
  <si>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</si>
  <si>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</si>
  <si>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</si>
  <si>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</si>
  <si>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</si>
  <si>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</si>
  <si>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</si>
  <si>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</si>
  <si>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</si>
  <si>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</si>
  <si>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</si>
  <si>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</si>
  <si>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</si>
  <si>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</si>
  <si>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</si>
  <si>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</si>
  <si>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</si>
  <si>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</si>
  <si>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</si>
  <si>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</si>
  <si>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</si>
  <si>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</si>
  <si>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</si>
  <si>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</si>
  <si>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</si>
  <si>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</si>
  <si>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</si>
  <si>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</si>
  <si>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</si>
  <si>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</si>
  <si>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</si>
  <si>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</si>
  <si>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</si>
  <si>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</si>
  <si>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</si>
  <si>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</si>
  <si>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</si>
  <si>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</si>
  <si>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</si>
  <si>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</si>
  <si>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</si>
  <si>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</si>
  <si>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</si>
  <si>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</si>
  <si>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</si>
  <si>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</si>
  <si>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</si>
  <si>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</si>
  <si>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</si>
  <si>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</si>
  <si>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</si>
  <si>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</si>
  <si>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</si>
  <si>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</si>
  <si>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</si>
  <si>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</si>
  <si>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</si>
  <si>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</si>
  <si>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</si>
  <si>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</si>
  <si>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</si>
  <si>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</si>
  <si>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</si>
  <si>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</si>
  <si>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</si>
  <si>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</si>
  <si>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</si>
  <si>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</si>
  <si>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</si>
  <si>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</si>
  <si>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</si>
  <si>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</si>
  <si>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</si>
  <si>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</si>
  <si>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</si>
  <si>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</si>
  <si>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</si>
  <si>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</si>
  <si>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</si>
  <si>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</si>
  <si>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</si>
  <si>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</si>
  <si>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</si>
  <si>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</si>
  <si>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</si>
  <si>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</si>
  <si>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</si>
  <si>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</si>
  <si>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</si>
  <si>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</si>
  <si>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</si>
  <si>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</si>
  <si>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</si>
  <si>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</si>
  <si>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</si>
  <si>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</si>
  <si>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</si>
  <si>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</si>
  <si>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</si>
  <si>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</si>
  <si>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</si>
  <si>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</si>
  <si>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</si>
  <si>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</si>
  <si>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</si>
  <si>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</si>
  <si>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</si>
  <si>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</si>
  <si>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</si>
  <si>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</si>
  <si>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</si>
  <si>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</si>
  <si>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</si>
  <si>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</si>
  <si>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</si>
  <si>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</si>
  <si>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</si>
  <si>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</si>
  <si>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</si>
  <si>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</si>
  <si>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</si>
  <si>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</si>
  <si>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</si>
  <si>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</si>
  <si>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</si>
  <si>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</si>
  <si>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</si>
  <si>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</si>
  <si>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</si>
  <si>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</si>
  <si>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</si>
  <si>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</si>
  <si>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</si>
  <si>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</si>
  <si>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</si>
  <si>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</si>
  <si>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</si>
  <si>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</si>
  <si>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</si>
  <si>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</si>
  <si>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</si>
  <si>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</si>
  <si>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</si>
  <si>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</si>
  <si>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</si>
  <si>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</si>
  <si>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</si>
  <si>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</si>
  <si>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</si>
  <si>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</si>
  <si>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</si>
  <si>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</si>
  <si>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</si>
  <si>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</si>
  <si>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</si>
  <si>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</si>
  <si>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</si>
  <si>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</si>
  <si>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</si>
  <si>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</si>
  <si>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</si>
  <si>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</si>
  <si>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</si>
  <si>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</si>
  <si>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</si>
  <si>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</si>
  <si>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</si>
  <si>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</si>
  <si>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</si>
  <si>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</si>
  <si>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</si>
  <si>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</si>
  <si>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</si>
  <si>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</si>
  <si>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</si>
  <si>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</si>
  <si>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</si>
  <si>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</si>
  <si>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</si>
  <si>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</si>
  <si>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</si>
  <si>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</si>
  <si>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</si>
  <si>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</si>
  <si>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</si>
  <si>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</si>
  <si>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</si>
  <si>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</si>
  <si>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</si>
  <si>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</si>
  <si>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</si>
  <si>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</si>
  <si>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</si>
  <si>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</si>
  <si>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</si>
  <si>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</si>
  <si>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</si>
  <si>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</si>
  <si>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</si>
  <si>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</si>
  <si>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</si>
  <si>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</si>
  <si>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</si>
  <si>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</si>
  <si>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</si>
  <si>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</si>
  <si>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</si>
  <si>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</si>
  <si>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</si>
  <si>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</si>
  <si>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</si>
  <si>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</si>
  <si>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</si>
  <si>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</si>
  <si>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</si>
  <si>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</si>
  <si>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</si>
  <si>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</si>
  <si>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</si>
  <si>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</si>
  <si>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</si>
  <si>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</si>
  <si>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</si>
  <si>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</si>
  <si>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</si>
  <si>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</si>
  <si>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</si>
  <si>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</si>
  <si>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</si>
  <si>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</si>
  <si>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</si>
  <si>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</si>
  <si>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</si>
  <si>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</si>
  <si>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</si>
  <si>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</si>
  <si>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</si>
  <si>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</si>
  <si>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</si>
  <si>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</si>
  <si>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</si>
  <si>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</si>
  <si>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</si>
  <si>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</si>
  <si>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</si>
  <si>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</si>
  <si>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</si>
  <si>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</si>
  <si>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</si>
  <si>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</si>
  <si>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</si>
  <si>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</si>
  <si>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</si>
  <si>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</si>
  <si>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</si>
  <si>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</si>
  <si>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</si>
  <si>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</si>
  <si>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</si>
  <si>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</si>
  <si>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</si>
  <si>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</si>
  <si>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</si>
  <si>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</si>
  <si>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</si>
  <si>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</si>
  <si>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</si>
  <si>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</si>
  <si>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</si>
  <si>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</si>
  <si>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</si>
  <si>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</si>
  <si>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</si>
  <si>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</si>
  <si>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</si>
  <si>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</si>
  <si>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</si>
  <si>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</si>
  <si>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</si>
  <si>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</si>
  <si>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</si>
  <si>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</si>
  <si>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</si>
  <si>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</si>
  <si>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</si>
  <si>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</si>
  <si>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</si>
  <si>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</si>
  <si>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</si>
  <si>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</si>
  <si>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</si>
  <si>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</si>
  <si>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</si>
  <si>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</si>
  <si>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</si>
  <si>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</si>
  <si>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</si>
  <si>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</si>
  <si>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</si>
  <si>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</si>
  <si>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</si>
  <si>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</si>
  <si>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</si>
  <si>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</si>
  <si>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</si>
  <si>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</si>
  <si>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</si>
  <si>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</si>
  <si>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</si>
  <si>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</si>
  <si>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</si>
  <si>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</si>
  <si>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</si>
  <si>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</si>
  <si>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</si>
  <si>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</si>
  <si>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</si>
  <si>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</si>
  <si>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</si>
  <si>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</si>
  <si>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</si>
  <si>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</si>
  <si>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</si>
  <si>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</si>
  <si>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</si>
  <si>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</si>
  <si>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</si>
  <si>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</si>
  <si>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</si>
  <si>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</si>
  <si>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</si>
  <si>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</si>
  <si>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</si>
  <si>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</si>
  <si>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</si>
  <si>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</si>
  <si>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</si>
  <si>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</si>
  <si>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</si>
  <si>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</si>
  <si>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</si>
  <si>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</si>
  <si>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</si>
  <si>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</si>
  <si>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</si>
  <si>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</si>
  <si>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</si>
  <si>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</si>
  <si>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</si>
  <si>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</si>
  <si>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</si>
  <si>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</si>
  <si>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</si>
  <si>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</si>
  <si>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</si>
  <si>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</si>
  <si>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</si>
  <si>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</si>
  <si>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</si>
  <si>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</si>
  <si>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</si>
  <si>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</si>
  <si>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</si>
  <si>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</si>
  <si>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</si>
  <si>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</si>
  <si>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</si>
  <si>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</si>
  <si>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</si>
  <si>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</si>
  <si>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</si>
  <si>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</si>
  <si>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</si>
  <si>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</si>
  <si>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</si>
  <si>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</si>
  <si>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</si>
  <si>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</si>
  <si>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</si>
  <si>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</si>
  <si>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</si>
  <si>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</si>
  <si>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</si>
  <si>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</si>
  <si>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</si>
  <si>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</si>
  <si>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</si>
  <si>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</si>
  <si>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</si>
  <si>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</si>
  <si>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</si>
  <si>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</si>
  <si>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</si>
  <si>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</si>
  <si>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</si>
  <si>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</si>
  <si>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</si>
  <si>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</si>
  <si>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</si>
  <si>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</si>
  <si>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</si>
  <si>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</si>
  <si>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</si>
  <si>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</si>
  <si>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</si>
  <si>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</si>
  <si>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</si>
  <si>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</si>
  <si>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</si>
  <si>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</si>
  <si>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</si>
  <si>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</si>
  <si>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</si>
  <si>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</si>
  <si>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</si>
  <si>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</si>
  <si>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</si>
  <si>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</si>
  <si>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</si>
  <si>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</si>
  <si>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</si>
  <si>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</si>
  <si>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</si>
  <si>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</si>
  <si>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</si>
  <si>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</si>
  <si>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</si>
  <si>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</si>
  <si>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</si>
  <si>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</si>
  <si>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</si>
  <si>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</si>
  <si>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</si>
  <si>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</si>
  <si>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</si>
  <si>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</si>
  <si>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</si>
  <si>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</si>
  <si>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</si>
  <si>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</si>
  <si>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</si>
  <si>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</si>
  <si>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</si>
  <si>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</si>
  <si>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</si>
  <si>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</si>
  <si>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</si>
  <si>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</si>
  <si>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</si>
  <si>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</si>
  <si>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</si>
  <si>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</si>
  <si>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</si>
  <si>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</si>
  <si>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</si>
  <si>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</si>
  <si>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</si>
  <si>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</si>
  <si>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</si>
  <si>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</si>
  <si>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</si>
  <si>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</si>
  <si>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</si>
  <si>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</si>
  <si>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</si>
  <si>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</si>
  <si>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</si>
  <si>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</si>
  <si>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</si>
  <si>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</si>
  <si>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</si>
  <si>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</si>
  <si>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</si>
  <si>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</si>
  <si>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</si>
  <si>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</si>
  <si>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</si>
  <si>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</si>
  <si>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</si>
  <si>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</si>
  <si>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</si>
  <si>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</si>
  <si>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</si>
  <si>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</si>
  <si>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</si>
  <si>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</si>
  <si>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</si>
  <si>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</si>
  <si>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</si>
  <si>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</si>
  <si>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</si>
  <si>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</si>
  <si>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</si>
  <si>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</si>
  <si>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</si>
  <si>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</si>
  <si>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</si>
  <si>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</si>
  <si>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</si>
  <si>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</si>
  <si>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</si>
  <si>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</si>
  <si>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</si>
  <si>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</si>
  <si>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</si>
  <si>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</si>
  <si>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</si>
  <si>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</si>
  <si>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</si>
  <si>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</si>
  <si>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</si>
  <si>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</si>
  <si>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</si>
  <si>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</si>
  <si>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</si>
  <si>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</si>
  <si>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</si>
  <si>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</si>
  <si>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</si>
  <si>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</si>
  <si>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</si>
  <si>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</si>
  <si>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</si>
  <si>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</si>
  <si>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</si>
  <si>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</si>
  <si>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</si>
  <si>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</si>
  <si>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</si>
  <si>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</si>
  <si>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</si>
  <si>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</si>
  <si>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</si>
  <si>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</si>
  <si>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</si>
  <si>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</si>
  <si>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</si>
  <si>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</si>
  <si>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</si>
  <si>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</si>
  <si>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</si>
  <si>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</si>
  <si>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</si>
  <si>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</si>
  <si>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</si>
  <si>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</si>
  <si>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</si>
  <si>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</si>
  <si>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</si>
  <si>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</si>
  <si>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</si>
  <si>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</si>
  <si>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</si>
  <si>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</si>
  <si>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</si>
  <si>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</si>
  <si>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</si>
  <si>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</si>
  <si>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</si>
  <si>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</si>
  <si>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</si>
  <si>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</si>
  <si>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</si>
  <si>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</si>
  <si>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</si>
  <si>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</si>
  <si>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</si>
  <si>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</si>
  <si>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</si>
  <si>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</si>
  <si>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</si>
  <si>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</si>
  <si>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</si>
  <si>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</si>
  <si>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</si>
  <si>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</si>
  <si>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</si>
  <si>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</si>
  <si>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</si>
  <si>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</si>
  <si>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</si>
  <si>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</si>
  <si>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</si>
  <si>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</si>
  <si>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</si>
  <si>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</si>
  <si>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</si>
  <si>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</si>
  <si>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</si>
  <si>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</si>
  <si>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</si>
  <si>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</si>
  <si>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</si>
  <si>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</si>
  <si>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</si>
  <si>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</si>
  <si>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</si>
  <si>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</si>
  <si>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</si>
  <si>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</si>
  <si>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</si>
  <si>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</si>
  <si>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</si>
  <si>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</si>
  <si>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</si>
  <si>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</si>
  <si>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</si>
  <si>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</si>
  <si>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</si>
  <si>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</si>
  <si>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</si>
  <si>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</si>
  <si>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</si>
  <si>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</si>
  <si>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</si>
  <si>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</si>
  <si>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</si>
  <si>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</si>
  <si>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</si>
  <si>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</si>
  <si>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</si>
  <si>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</si>
  <si>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</si>
  <si>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</si>
  <si>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</si>
  <si>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</si>
  <si>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</si>
  <si>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</si>
  <si>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</si>
  <si>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</si>
  <si>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</si>
  <si>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</si>
  <si>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</si>
  <si>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</si>
  <si>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</si>
  <si>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</si>
  <si>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</si>
  <si>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</si>
  <si>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</si>
  <si>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</si>
  <si>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</si>
  <si>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</si>
  <si>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</si>
  <si>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</si>
  <si>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</si>
  <si>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</si>
  <si>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</si>
  <si>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</si>
  <si>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</si>
  <si>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</si>
  <si>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</si>
  <si>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</si>
  <si>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</si>
  <si>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</si>
  <si>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</si>
  <si>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</si>
  <si>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</si>
  <si>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</si>
  <si>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</si>
  <si>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</si>
  <si>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</si>
  <si>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</si>
  <si>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</si>
  <si>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</si>
  <si>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</si>
  <si>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</si>
  <si>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</si>
  <si>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</si>
  <si>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</si>
  <si>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</si>
  <si>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</si>
  <si>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</si>
  <si>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</si>
  <si>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</si>
  <si>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</si>
  <si>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</si>
  <si>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</si>
  <si>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</si>
  <si>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</si>
  <si>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</si>
  <si>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</si>
  <si>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</si>
  <si>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</si>
  <si>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</si>
  <si>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</si>
  <si>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</si>
  <si>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</si>
  <si>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</si>
  <si>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</si>
  <si>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</si>
  <si>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</si>
  <si>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</si>
  <si>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</si>
  <si>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</si>
  <si>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</si>
  <si>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</si>
  <si>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</si>
  <si>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</si>
  <si>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</si>
  <si>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</si>
  <si>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</si>
  <si>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</si>
  <si>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</si>
  <si>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</si>
  <si>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</si>
  <si>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</si>
  <si>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</si>
  <si>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</si>
  <si>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</si>
  <si>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</si>
  <si>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</si>
  <si>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</si>
  <si>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</si>
  <si>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</si>
  <si>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</si>
  <si>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</si>
  <si>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</si>
  <si>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</si>
  <si>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</si>
  <si>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</si>
  <si>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</si>
  <si>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</si>
  <si>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</si>
  <si>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</si>
  <si>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</si>
  <si>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</si>
  <si>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</si>
  <si>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</si>
  <si>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</si>
  <si>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</si>
  <si>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</si>
  <si>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</si>
  <si>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</si>
  <si>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</si>
  <si>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</si>
  <si>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</si>
  <si>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</si>
  <si>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</si>
  <si>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</si>
  <si>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</si>
  <si>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</si>
  <si>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</si>
  <si>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</si>
  <si>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</si>
  <si>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</si>
  <si>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</si>
  <si>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</si>
  <si>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</si>
  <si>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</si>
  <si>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</si>
  <si>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</si>
  <si>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</si>
  <si>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</si>
  <si>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</si>
  <si>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</si>
  <si>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</si>
  <si>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</si>
  <si>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</si>
  <si>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</si>
  <si>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</si>
  <si>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</si>
  <si>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</si>
  <si>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</si>
  <si>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</si>
  <si>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</si>
  <si>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</si>
  <si>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</si>
  <si>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</si>
  <si>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</si>
  <si>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</si>
  <si>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</si>
  <si>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</si>
  <si>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</si>
  <si>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</si>
  <si>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</si>
  <si>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</si>
  <si>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</si>
  <si>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</si>
  <si>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</si>
  <si>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</si>
  <si>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</si>
  <si>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</si>
  <si>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</si>
  <si>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</si>
  <si>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</si>
  <si>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</si>
  <si>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</si>
  <si>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</si>
  <si>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</si>
  <si>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</si>
  <si>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</si>
  <si>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</si>
  <si>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</si>
  <si>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</si>
  <si>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</si>
  <si>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</si>
  <si>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</si>
  <si>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</si>
  <si>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</si>
  <si>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</si>
  <si>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</si>
  <si>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</si>
  <si>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</si>
  <si>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</si>
  <si>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</si>
  <si>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</si>
  <si>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</si>
  <si>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</si>
  <si>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</si>
  <si>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</si>
  <si>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</si>
  <si>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</si>
  <si>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</si>
  <si>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</si>
  <si>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</si>
  <si>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</si>
  <si>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</si>
  <si>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</si>
  <si>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</si>
  <si>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</si>
  <si>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</si>
  <si>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</si>
  <si>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</si>
  <si>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</si>
  <si>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</si>
  <si>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</si>
  <si>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</si>
  <si>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</si>
  <si>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</si>
  <si>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</si>
  <si>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</si>
  <si>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</si>
  <si>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</si>
  <si>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</si>
  <si>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</si>
  <si>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</si>
  <si>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</si>
  <si>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</si>
  <si>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</si>
  <si>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</si>
  <si>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</si>
  <si>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</si>
  <si>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</si>
  <si>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</si>
  <si>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</si>
  <si>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</si>
  <si>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</si>
  <si>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</si>
  <si>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</si>
  <si>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</si>
  <si>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</si>
  <si>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</si>
  <si>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</si>
  <si>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</si>
  <si>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</si>
  <si>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</si>
  <si>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</si>
  <si>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</si>
  <si>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</si>
  <si>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</si>
  <si>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</si>
  <si>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</si>
  <si>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</si>
  <si>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</si>
  <si>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</si>
  <si>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</si>
  <si>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</si>
  <si>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</si>
  <si>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</si>
  <si>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</si>
  <si>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</si>
  <si>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</si>
  <si>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</si>
  <si>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</si>
  <si>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</si>
  <si>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</si>
  <si>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</si>
  <si>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</si>
  <si>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</si>
  <si>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</si>
  <si>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</si>
  <si>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</si>
  <si>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</si>
  <si>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</si>
  <si>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</si>
  <si>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</si>
  <si>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</si>
  <si>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</si>
  <si>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</si>
  <si>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</si>
  <si>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</si>
  <si>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</si>
  <si>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</si>
  <si>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</si>
  <si>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</si>
  <si>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</si>
  <si>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</si>
  <si>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</si>
  <si>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</si>
  <si>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</si>
  <si>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</si>
  <si>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</si>
  <si>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</si>
  <si>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</si>
  <si>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</si>
  <si>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</si>
  <si>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</si>
  <si>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</si>
  <si>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</si>
  <si>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</si>
  <si>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</si>
  <si>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</si>
  <si>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</si>
  <si>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</si>
  <si>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</si>
  <si>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</si>
  <si>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</si>
  <si>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</si>
  <si>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</si>
  <si>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</si>
  <si>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</si>
  <si>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</si>
  <si>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</si>
  <si>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</si>
  <si>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</si>
  <si>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</si>
  <si>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</si>
  <si>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</si>
  <si>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</si>
  <si>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</si>
  <si>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</si>
  <si>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</si>
  <si>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</si>
  <si>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</si>
  <si>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</si>
  <si>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</si>
  <si>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</si>
  <si>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</si>
  <si>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</si>
  <si>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</si>
  <si>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</si>
  <si>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</si>
  <si>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</si>
  <si>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</si>
  <si>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</si>
  <si>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</si>
  <si>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</si>
  <si>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</si>
  <si>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</si>
  <si>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</si>
  <si>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</si>
  <si>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</si>
  <si>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</si>
  <si>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</si>
  <si>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</si>
  <si>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</si>
  <si>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</si>
  <si>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</si>
  <si>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</si>
  <si>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</si>
  <si>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</si>
  <si>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</si>
  <si>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</si>
  <si>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</si>
  <si>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</si>
  <si>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</si>
  <si>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</si>
  <si>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</si>
  <si>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</si>
  <si>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</si>
  <si>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</si>
  <si>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</si>
  <si>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</si>
  <si>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</si>
  <si>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</si>
  <si>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</si>
  <si>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</si>
  <si>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</si>
  <si>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</si>
  <si>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</si>
  <si>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</si>
  <si>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</si>
  <si>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</si>
  <si>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</si>
  <si>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</si>
  <si>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</si>
  <si>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</si>
  <si>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</si>
  <si>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</si>
  <si>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</si>
  <si>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</si>
  <si>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</si>
  <si>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</si>
  <si>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</si>
  <si>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</si>
  <si>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</si>
  <si>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</si>
  <si>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</si>
  <si>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</si>
  <si>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</si>
  <si>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</si>
  <si>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</si>
  <si>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</si>
  <si>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</si>
  <si>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</si>
  <si>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</si>
  <si>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</si>
  <si>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</si>
  <si>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</si>
  <si>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</si>
  <si>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</si>
  <si>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</si>
  <si>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</si>
  <si>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</si>
  <si>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</si>
  <si>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</si>
  <si>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</si>
  <si>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</si>
  <si>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</si>
  <si>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</si>
  <si>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</si>
  <si>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</si>
  <si>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</si>
  <si>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</si>
  <si>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</si>
  <si>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</si>
  <si>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</si>
  <si>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</si>
  <si>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</si>
  <si>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</si>
  <si>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</si>
  <si>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</si>
  <si>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</si>
  <si>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</si>
  <si>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</si>
  <si>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</si>
  <si>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</si>
  <si>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</si>
  <si>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</si>
  <si>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</si>
  <si>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</si>
  <si>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</si>
  <si>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</si>
  <si>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</si>
  <si>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</si>
  <si>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</si>
  <si>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</si>
  <si>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</si>
  <si>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</si>
  <si>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</si>
  <si>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</si>
  <si>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</si>
  <si>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</si>
  <si>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</si>
  <si>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</si>
  <si>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</si>
  <si>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</si>
  <si>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</si>
  <si>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</si>
  <si>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</si>
  <si>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</si>
  <si>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</si>
  <si>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</si>
  <si>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</si>
  <si>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</si>
  <si>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</si>
  <si>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</si>
  <si>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</si>
  <si>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</si>
  <si>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</si>
  <si>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</si>
  <si>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</si>
  <si>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</si>
  <si>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</si>
  <si>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</si>
  <si>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</si>
  <si>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</si>
  <si>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</si>
  <si>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</si>
  <si>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</si>
  <si>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</si>
  <si>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</si>
  <si>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</si>
  <si>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</si>
  <si>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</si>
  <si>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</si>
  <si>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</si>
  <si>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</si>
  <si>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</si>
  <si>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</si>
  <si>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</si>
  <si>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</si>
  <si>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</si>
  <si>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</si>
  <si>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</si>
  <si>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</si>
  <si>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</si>
  <si>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</si>
  <si>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</si>
  <si>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</si>
  <si>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</si>
  <si>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</si>
  <si>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</si>
  <si>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</si>
  <si>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</si>
  <si>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</si>
  <si>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</si>
  <si>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</si>
  <si>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</si>
  <si>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</si>
  <si>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</si>
  <si>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</si>
  <si>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</si>
  <si>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</si>
  <si>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</si>
  <si>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</si>
  <si>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</si>
  <si>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</si>
  <si>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</si>
  <si>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</si>
  <si>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</si>
  <si>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</si>
  <si>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</si>
  <si>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</si>
  <si>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</si>
  <si>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</si>
  <si>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</si>
  <si>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</si>
  <si>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</si>
  <si>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</si>
  <si>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</si>
  <si>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</si>
  <si>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</si>
  <si>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</si>
  <si>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</si>
  <si>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</si>
  <si>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</si>
  <si>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</si>
  <si>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</si>
  <si>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</si>
  <si>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</si>
  <si>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</si>
  <si>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</si>
  <si>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</si>
  <si>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</si>
  <si>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</si>
  <si>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</si>
  <si>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</si>
  <si>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</si>
  <si>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</si>
  <si>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</si>
  <si>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</si>
  <si>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</si>
  <si>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</si>
  <si>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</si>
  <si>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</si>
  <si>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</si>
  <si>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</si>
  <si>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</si>
  <si>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</si>
  <si>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</si>
  <si>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</si>
  <si>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</si>
  <si>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</si>
  <si>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</si>
  <si>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</si>
  <si>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</si>
  <si>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</si>
  <si>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</si>
  <si>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</si>
  <si>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</si>
  <si>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</si>
  <si>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</si>
  <si>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</si>
  <si>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</si>
  <si>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</si>
  <si>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</si>
  <si>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</si>
  <si>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</si>
  <si>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</si>
  <si>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</si>
  <si>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</si>
  <si>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</si>
  <si>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</si>
  <si>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</si>
  <si>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</si>
  <si>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</si>
  <si>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</si>
  <si>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</si>
  <si>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</si>
  <si>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</si>
  <si>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</si>
  <si>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</si>
  <si>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</si>
  <si>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</si>
  <si>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</si>
  <si>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</si>
  <si>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</si>
  <si>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</si>
  <si>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</si>
  <si>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</si>
  <si>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</si>
  <si>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</si>
  <si>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</si>
  <si>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</si>
  <si>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</si>
  <si>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</si>
  <si>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</si>
  <si>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</si>
  <si>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</si>
  <si>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</si>
  <si>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</si>
  <si>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</si>
  <si>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</si>
  <si>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</si>
  <si>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</si>
  <si>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</si>
  <si>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</si>
  <si>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</si>
  <si>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</si>
  <si>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</si>
  <si>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</si>
  <si>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</si>
  <si>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</si>
  <si>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</si>
  <si>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</si>
  <si>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</si>
  <si>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</si>
  <si>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</si>
  <si>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</si>
  <si>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</si>
  <si>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</si>
  <si>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</si>
  <si>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</si>
  <si>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</si>
  <si>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</si>
  <si>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</si>
  <si>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</si>
  <si>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</si>
  <si>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</si>
  <si>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</si>
  <si>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</si>
  <si>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</si>
  <si>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</si>
  <si>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</si>
  <si>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</si>
  <si>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</si>
  <si>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</si>
  <si>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</si>
  <si>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</si>
  <si>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</si>
  <si>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</si>
  <si>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</si>
  <si>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</si>
  <si>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</si>
  <si>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</si>
  <si>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</si>
  <si>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</si>
  <si>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</si>
  <si>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</si>
  <si>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</si>
  <si>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</si>
  <si>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</si>
  <si>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</si>
  <si>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</si>
  <si>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</si>
  <si>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</si>
  <si>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</si>
  <si>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</si>
  <si>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</si>
  <si>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</si>
  <si>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</si>
  <si>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</si>
  <si>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</si>
  <si>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</si>
  <si>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</si>
  <si>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</si>
  <si>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</si>
  <si>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</si>
  <si>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</si>
  <si>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</si>
  <si>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</si>
  <si>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</si>
  <si>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</si>
  <si>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</si>
  <si>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</si>
  <si>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</si>
  <si>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</si>
  <si>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</si>
  <si>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</si>
  <si>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</si>
  <si>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</si>
  <si>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</si>
  <si>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</si>
  <si>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</si>
  <si>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</si>
  <si>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</si>
  <si>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</si>
  <si>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</si>
  <si>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</si>
  <si>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</si>
  <si>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</si>
  <si>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</si>
  <si>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</si>
  <si>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</si>
  <si>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</si>
  <si>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</si>
  <si>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</si>
  <si>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</si>
  <si>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</si>
  <si>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</si>
  <si>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</si>
  <si>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</si>
  <si>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</si>
  <si>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</si>
  <si>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</si>
  <si>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</si>
  <si>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</si>
  <si>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</si>
  <si>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</si>
  <si>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</si>
  <si>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</si>
  <si>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</si>
  <si>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</si>
  <si>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</si>
  <si>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</si>
  <si>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</si>
  <si>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</si>
  <si>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</si>
  <si>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</si>
  <si>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</si>
  <si>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</si>
  <si>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</si>
  <si>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</si>
  <si>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</si>
  <si>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</si>
  <si>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</si>
  <si>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</si>
  <si>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</si>
  <si>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</si>
  <si>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</si>
  <si>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</si>
  <si>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</si>
  <si>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</si>
  <si>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</si>
  <si>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</si>
  <si>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</si>
  <si>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</si>
  <si>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</si>
  <si>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</si>
  <si>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</si>
  <si>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</si>
  <si>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</si>
  <si>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</si>
  <si>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</si>
  <si>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</si>
  <si>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</si>
  <si>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</si>
  <si>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</si>
  <si>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</si>
  <si>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</si>
  <si>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</si>
  <si>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</si>
  <si>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</si>
  <si>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</si>
  <si>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</si>
  <si>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</si>
  <si>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</si>
  <si>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</si>
  <si>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</si>
  <si>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</si>
  <si>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</si>
  <si>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</si>
  <si>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</si>
  <si>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</si>
  <si>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</si>
  <si>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</si>
  <si>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</si>
  <si>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</si>
  <si>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</si>
  <si>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</si>
  <si>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</si>
  <si>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</si>
  <si>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</si>
  <si>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</si>
  <si>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</si>
  <si>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</si>
  <si>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</si>
  <si>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</si>
  <si>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</si>
  <si>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</si>
  <si>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</si>
  <si>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</si>
  <si>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</si>
  <si>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</si>
  <si>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</si>
  <si>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</si>
  <si>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</si>
  <si>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</si>
  <si>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</si>
  <si>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</si>
  <si>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</si>
  <si>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</si>
  <si>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</si>
  <si>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</si>
  <si>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</si>
  <si>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</si>
  <si>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</si>
  <si>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</si>
  <si>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</si>
  <si>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</si>
  <si>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</si>
  <si>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</si>
  <si>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</si>
  <si>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</si>
  <si>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</si>
  <si>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</si>
  <si>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</si>
  <si>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</si>
  <si>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</si>
  <si>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</si>
  <si>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</si>
  <si>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</si>
  <si>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</si>
  <si>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</si>
  <si>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</si>
  <si>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</si>
  <si>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</si>
  <si>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</si>
  <si>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</si>
  <si>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</si>
  <si>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</si>
  <si>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</si>
  <si>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</si>
  <si>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</si>
  <si>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</si>
  <si>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</si>
  <si>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</si>
  <si>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</si>
  <si>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</si>
  <si>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</si>
  <si>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</si>
  <si>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</si>
  <si>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</si>
  <si>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</si>
  <si>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</si>
  <si>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</si>
  <si>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</si>
  <si>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</si>
  <si>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</si>
  <si>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</si>
  <si>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</si>
  <si>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</si>
  <si>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</si>
  <si>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</si>
  <si>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</si>
  <si>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</si>
  <si>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</si>
  <si>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</si>
  <si>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</si>
  <si>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</si>
  <si>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</si>
  <si>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</si>
  <si>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</si>
  <si>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</si>
  <si>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</si>
  <si>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</si>
  <si>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</si>
  <si>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</si>
  <si>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</si>
  <si>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</si>
  <si>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</si>
  <si>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</si>
  <si>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</si>
  <si>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</si>
  <si>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</si>
  <si>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</si>
  <si>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</si>
  <si>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</si>
  <si>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</si>
  <si>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</si>
  <si>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</si>
  <si>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</si>
  <si>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</si>
  <si>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</si>
  <si>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</si>
  <si>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</si>
  <si>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</si>
  <si>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</si>
  <si>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</si>
  <si>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</si>
  <si>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</si>
  <si>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</si>
  <si>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</si>
  <si>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</si>
  <si>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</si>
  <si>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</si>
  <si>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</si>
  <si>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</si>
  <si>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</si>
  <si>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</si>
  <si>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</si>
  <si>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</si>
  <si>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</si>
  <si>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</si>
  <si>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</si>
  <si>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</si>
  <si>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</si>
  <si>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</si>
  <si>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</si>
  <si>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</si>
  <si>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</si>
  <si>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</si>
  <si>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</si>
  <si>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</si>
  <si>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</si>
  <si>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</si>
  <si>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</si>
  <si>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</si>
  <si>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</si>
  <si>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</si>
  <si>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</si>
  <si>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</si>
  <si>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</si>
  <si>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</si>
  <si>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</si>
  <si>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</si>
  <si>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</si>
  <si>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</si>
  <si>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</si>
  <si>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</si>
  <si>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</si>
  <si>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</si>
  <si>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</si>
  <si>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</si>
  <si>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</si>
  <si>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</si>
  <si>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</si>
  <si>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</si>
  <si>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</si>
  <si>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</si>
  <si>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</si>
  <si>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</si>
  <si>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</si>
  <si>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</si>
  <si>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</si>
  <si>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</si>
  <si>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</si>
  <si>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</si>
  <si>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</si>
  <si>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</si>
  <si>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</si>
  <si>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</si>
  <si>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</si>
  <si>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</si>
  <si>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</si>
  <si>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</si>
  <si>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</si>
  <si>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</si>
  <si>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</si>
  <si>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</si>
  <si>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</si>
  <si>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</si>
  <si>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</si>
  <si>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</si>
  <si>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</si>
  <si>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</si>
  <si>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</si>
  <si>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</si>
  <si>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</si>
  <si>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</si>
  <si>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</si>
  <si>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</si>
  <si>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</si>
  <si>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</si>
  <si>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</si>
  <si>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</si>
  <si>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</si>
  <si>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</si>
  <si>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</si>
  <si>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</si>
  <si>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</si>
  <si>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</si>
  <si>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</si>
  <si>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</si>
  <si>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</si>
  <si>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</si>
  <si>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</si>
  <si>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</si>
  <si>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</si>
  <si>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</si>
  <si>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</si>
  <si>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</si>
  <si>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</si>
  <si>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</si>
  <si>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</si>
  <si>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</si>
  <si>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</si>
  <si>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</si>
  <si>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</si>
  <si>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</si>
  <si>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</si>
  <si>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</si>
  <si>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</si>
  <si>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</si>
  <si>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</si>
  <si>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</si>
  <si>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</si>
  <si>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</si>
  <si>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</si>
  <si>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</si>
  <si>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</si>
  <si>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</si>
  <si>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</si>
  <si>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</si>
  <si>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</si>
  <si>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</si>
  <si>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</si>
  <si>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</si>
  <si>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</si>
  <si>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</si>
  <si>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</si>
  <si>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</si>
  <si>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</si>
  <si>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</si>
  <si>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</si>
  <si>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</si>
  <si>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</si>
  <si>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</si>
  <si>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</si>
  <si>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</si>
  <si>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</si>
  <si>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</si>
  <si>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</si>
  <si>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</si>
  <si>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</si>
  <si>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</si>
  <si>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</si>
  <si>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</si>
  <si>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</si>
  <si>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</si>
  <si>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</si>
  <si>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</si>
  <si>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</si>
  <si>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</si>
  <si>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</si>
  <si>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</si>
  <si>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</si>
  <si>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</si>
  <si>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</si>
  <si>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</si>
  <si>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</si>
  <si>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</si>
  <si>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</si>
  <si>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</si>
  <si>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</si>
  <si>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</si>
  <si>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</si>
  <si>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</si>
  <si>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</si>
  <si>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</si>
  <si>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</si>
  <si>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</si>
  <si>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</si>
  <si>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</si>
  <si>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</si>
  <si>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</si>
  <si>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</si>
  <si>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</si>
  <si>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</si>
  <si>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</si>
  <si>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</si>
  <si>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</si>
  <si>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</si>
  <si>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</si>
  <si>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</si>
  <si>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</si>
  <si>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</si>
  <si>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</si>
  <si>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</si>
  <si>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</si>
  <si>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</si>
  <si>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</si>
  <si>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</si>
  <si>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</si>
  <si>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</si>
  <si>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</si>
  <si>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</si>
  <si>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</si>
  <si>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</si>
  <si>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</si>
  <si>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</si>
  <si>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</si>
  <si>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</si>
  <si>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</si>
  <si>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</si>
  <si>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</si>
  <si>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</si>
  <si>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</si>
  <si>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</si>
  <si>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</si>
  <si>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</si>
  <si>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</si>
  <si>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</si>
  <si>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</si>
  <si>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</si>
  <si>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</si>
  <si>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</si>
  <si>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</si>
  <si>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</si>
  <si>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</si>
  <si>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</si>
  <si>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</si>
  <si>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</si>
  <si>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</si>
  <si>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</si>
  <si>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</si>
  <si>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</si>
  <si>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</si>
  <si>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</si>
  <si>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</si>
  <si>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</si>
  <si>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</si>
  <si>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</si>
  <si>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</si>
  <si>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</si>
  <si>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</si>
  <si>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</si>
  <si>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</si>
  <si>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</si>
  <si>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</si>
  <si>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</si>
  <si>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</si>
  <si>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</si>
  <si>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</si>
  <si>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</si>
  <si>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</si>
  <si>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</si>
  <si>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</si>
  <si>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</si>
  <si>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</si>
  <si>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</si>
  <si>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</si>
  <si>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</si>
  <si>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</si>
  <si>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</si>
  <si>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</si>
  <si>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</si>
  <si>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</si>
  <si>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</si>
  <si>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</si>
  <si>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</si>
  <si>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</si>
  <si>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</si>
  <si>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</si>
  <si>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</si>
  <si>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</si>
  <si>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</si>
  <si>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</si>
  <si>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</si>
  <si>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</si>
  <si>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</si>
  <si>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</si>
  <si>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</si>
  <si>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</si>
  <si>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</si>
  <si>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</si>
  <si>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</si>
  <si>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</si>
  <si>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</si>
  <si>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</si>
  <si>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</si>
  <si>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</si>
  <si>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</si>
  <si>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</si>
  <si>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</si>
  <si>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</si>
  <si>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</si>
  <si>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</si>
  <si>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</si>
  <si>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</si>
  <si>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</si>
  <si>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</si>
  <si>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</si>
  <si>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</si>
  <si>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</si>
  <si>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</si>
  <si>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</si>
  <si>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</si>
  <si>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</si>
  <si>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</si>
  <si>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</si>
  <si>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</si>
  <si>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</si>
  <si>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</si>
  <si>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</si>
  <si>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</si>
  <si>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</si>
  <si>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</si>
  <si>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</si>
  <si>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</si>
  <si>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</si>
  <si>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</si>
  <si>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</si>
  <si>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</si>
  <si>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</si>
  <si>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</si>
  <si>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</si>
  <si>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</si>
  <si>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</si>
  <si>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</si>
  <si>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</si>
  <si>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</si>
  <si>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</si>
  <si>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</si>
  <si>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</si>
  <si>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</si>
  <si>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</si>
  <si>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</si>
  <si>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</si>
  <si>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</si>
  <si>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</si>
  <si>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</si>
  <si>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</si>
  <si>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</si>
  <si>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</si>
  <si>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</si>
  <si>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</si>
  <si>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</si>
  <si>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</si>
  <si>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</si>
  <si>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</si>
  <si>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</si>
  <si>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</si>
  <si>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</si>
  <si>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</si>
  <si>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</si>
  <si>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</si>
  <si>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</si>
  <si>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</si>
  <si>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</si>
  <si>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</si>
  <si>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</si>
  <si>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</si>
  <si>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</si>
  <si>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</si>
  <si>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</si>
  <si>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</si>
  <si>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</si>
  <si>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</si>
  <si>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</si>
  <si>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</si>
  <si>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</si>
  <si>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</si>
  <si>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</si>
  <si>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</si>
  <si>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</si>
  <si>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</si>
  <si>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</si>
  <si>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</si>
  <si>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</si>
  <si>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</si>
  <si>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</si>
  <si>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</si>
  <si>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</si>
  <si>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</si>
  <si>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</si>
  <si>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</si>
  <si>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</si>
  <si>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</si>
  <si>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</si>
  <si>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</si>
  <si>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</si>
  <si>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</si>
  <si>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</si>
  <si>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</si>
  <si>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</si>
  <si>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</si>
  <si>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</si>
  <si>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</si>
  <si>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</si>
  <si>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</si>
  <si>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</si>
  <si>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</si>
  <si>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</si>
  <si>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</si>
  <si>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</si>
  <si>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</si>
  <si>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</si>
  <si>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</si>
  <si>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</si>
  <si>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</si>
  <si>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</si>
  <si>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</si>
  <si>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</si>
  <si>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</si>
  <si>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</si>
  <si>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</si>
  <si>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</si>
  <si>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</si>
  <si>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</si>
  <si>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</si>
  <si>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</si>
  <si>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</si>
  <si>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</si>
  <si>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</si>
  <si>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</si>
  <si>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</si>
  <si>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</si>
  <si>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</si>
  <si>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</si>
  <si>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</si>
  <si>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</si>
  <si>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</si>
  <si>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</si>
  <si>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</si>
  <si>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</si>
  <si>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</si>
  <si>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</si>
  <si>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</si>
  <si>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</si>
  <si>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</si>
  <si>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</si>
  <si>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</si>
  <si>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</si>
  <si>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</si>
  <si>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</si>
  <si>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</si>
  <si>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</si>
  <si>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</si>
  <si>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</si>
  <si>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</si>
  <si>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</si>
  <si>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</si>
  <si>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</si>
  <si>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</si>
  <si>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</si>
  <si>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</si>
  <si>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</si>
  <si>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</si>
  <si>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</si>
  <si>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</si>
  <si>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</si>
  <si>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</si>
  <si>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</si>
  <si>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</si>
  <si>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</si>
  <si>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</si>
  <si>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</si>
  <si>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</si>
  <si>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</si>
  <si>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</si>
  <si>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</si>
  <si>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</si>
  <si>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</si>
  <si>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</si>
  <si>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</si>
  <si>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</si>
  <si>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</si>
  <si>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</si>
  <si>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</si>
  <si>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</si>
  <si>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</si>
  <si>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</si>
  <si>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</si>
  <si>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</si>
  <si>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</si>
  <si>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</si>
  <si>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</si>
  <si>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</si>
  <si>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</si>
  <si>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</si>
  <si>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</si>
  <si>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</si>
  <si>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</si>
  <si>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</si>
  <si>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</si>
  <si>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</si>
  <si>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</si>
  <si>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</si>
  <si>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</si>
  <si>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</si>
  <si>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</si>
  <si>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</si>
  <si>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</si>
  <si>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</si>
  <si>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</si>
  <si>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</si>
  <si>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</si>
  <si>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</si>
  <si>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</si>
  <si>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</si>
  <si>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</si>
  <si>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</si>
  <si>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</si>
  <si>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</si>
  <si>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</si>
  <si>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</si>
  <si>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</si>
  <si>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</si>
  <si>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</si>
  <si>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</si>
  <si>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</si>
  <si>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</si>
  <si>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</si>
  <si>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</si>
  <si>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</si>
  <si>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</si>
  <si>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</si>
  <si>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</si>
  <si>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</si>
  <si>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</si>
  <si>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</si>
  <si>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</si>
  <si>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</si>
  <si>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</si>
  <si>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</si>
  <si>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</si>
  <si>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</si>
  <si>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</si>
  <si>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</si>
  <si>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</si>
  <si>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</si>
  <si>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</si>
  <si>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</si>
  <si>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</si>
  <si>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</si>
  <si>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</si>
  <si>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</si>
  <si>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</si>
  <si>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</si>
  <si>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</si>
  <si>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</si>
  <si>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</si>
  <si>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</si>
  <si>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</si>
  <si>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</si>
  <si>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</si>
  <si>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</si>
  <si>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</si>
  <si>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</si>
  <si>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</si>
  <si>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</si>
  <si>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</si>
  <si>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</si>
  <si>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</si>
  <si>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</si>
  <si>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</si>
  <si>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</si>
  <si>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</si>
  <si>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</si>
  <si>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</si>
  <si>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</si>
  <si>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</si>
  <si>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</si>
  <si>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</si>
  <si>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</si>
  <si>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</si>
  <si>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</si>
  <si>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</si>
  <si>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</si>
  <si>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</si>
  <si>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</si>
  <si>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</si>
  <si>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</si>
  <si>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</si>
  <si>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</si>
  <si>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</si>
  <si>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</si>
  <si>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</si>
  <si>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</si>
  <si>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</si>
  <si>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</si>
  <si>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</si>
  <si>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</si>
  <si>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</si>
  <si>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</si>
  <si>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</si>
  <si>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</si>
  <si>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</si>
  <si>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</si>
  <si>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</si>
  <si>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</si>
  <si>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</si>
  <si>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</si>
  <si>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</si>
  <si>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</si>
  <si>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</si>
  <si>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</si>
  <si>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</si>
  <si>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</si>
  <si>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</si>
  <si>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</si>
  <si>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</si>
  <si>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</si>
  <si>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</si>
  <si>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</si>
  <si>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</si>
  <si>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</si>
  <si>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</si>
  <si>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</si>
  <si>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</si>
  <si>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</si>
  <si>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</si>
  <si>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</si>
  <si>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</si>
  <si>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</si>
  <si>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</si>
  <si>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</si>
  <si>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</si>
  <si>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</si>
  <si>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</si>
  <si>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</si>
  <si>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</si>
  <si>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</si>
  <si>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</si>
  <si>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</si>
  <si>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</si>
  <si>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</si>
  <si>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</si>
  <si>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</si>
  <si>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</si>
  <si>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</si>
  <si>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</si>
  <si>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</si>
  <si>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</si>
  <si>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</si>
  <si>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</si>
  <si>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</si>
  <si>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</si>
  <si>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</si>
  <si>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</si>
  <si>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</si>
  <si>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</si>
  <si>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</si>
  <si>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</si>
  <si>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</si>
  <si>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</si>
  <si>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</si>
  <si>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</si>
  <si>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</si>
  <si>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</si>
  <si>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</si>
  <si>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</si>
  <si>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</si>
  <si>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</si>
  <si>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</si>
  <si>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</si>
  <si>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</si>
  <si>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</si>
  <si>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</si>
  <si>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</si>
  <si>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</si>
  <si>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</si>
  <si>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</si>
  <si>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</si>
  <si>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</si>
  <si>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</si>
  <si>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</si>
  <si>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</si>
  <si>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</si>
  <si>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</si>
  <si>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</si>
  <si>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</si>
  <si>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</si>
  <si>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</si>
  <si>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</si>
  <si>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</si>
  <si>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</si>
  <si>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</si>
  <si>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</si>
  <si>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</si>
  <si>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</si>
  <si>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</si>
  <si>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</si>
  <si>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</si>
  <si>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</si>
  <si>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</si>
  <si>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</si>
  <si>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</si>
  <si>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</si>
  <si>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</si>
  <si>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</si>
  <si>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</si>
  <si>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</si>
  <si>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</si>
  <si>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</si>
  <si>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</si>
  <si>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</si>
  <si>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</si>
  <si>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</si>
  <si>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</si>
  <si>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</si>
  <si>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</si>
  <si>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</si>
  <si>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</si>
  <si>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</si>
  <si>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</si>
  <si>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</si>
  <si>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</si>
  <si>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</si>
  <si>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</si>
  <si>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</si>
  <si>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</si>
  <si>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</si>
  <si>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</si>
  <si>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</si>
  <si>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</si>
  <si>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</si>
  <si>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</si>
  <si>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</si>
  <si>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</si>
  <si>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</si>
  <si>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</si>
  <si>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</si>
  <si>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</si>
  <si>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</si>
  <si>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</si>
  <si>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</si>
  <si>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</si>
  <si>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</si>
  <si>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</si>
  <si>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</si>
  <si>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</si>
  <si>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</si>
  <si>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</si>
  <si>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</si>
  <si>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</si>
  <si>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</si>
  <si>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</si>
  <si>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</si>
  <si>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</si>
  <si>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</si>
  <si>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</si>
  <si>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</si>
  <si>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</si>
  <si>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</si>
  <si>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</si>
  <si>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</si>
  <si>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</si>
  <si>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</si>
  <si>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</si>
  <si>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</si>
  <si>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</si>
  <si>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</si>
  <si>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</si>
  <si>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</si>
  <si>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</si>
  <si>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</si>
  <si>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</si>
  <si>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</si>
  <si>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</si>
  <si>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</si>
  <si>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</si>
  <si>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</si>
  <si>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</si>
  <si>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</si>
  <si>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</si>
  <si>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</si>
  <si>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</si>
  <si>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</si>
  <si>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</si>
  <si>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</si>
  <si>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</si>
  <si>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</si>
  <si>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</si>
  <si>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</si>
  <si>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</si>
  <si>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</si>
  <si>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</si>
  <si>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</si>
  <si>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</si>
  <si>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</si>
  <si>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</si>
  <si>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</si>
  <si>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</si>
  <si>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</si>
  <si>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</si>
  <si>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</si>
  <si>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</si>
  <si>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</si>
  <si>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</si>
  <si>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</si>
  <si>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</si>
  <si>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</si>
  <si>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</si>
  <si>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</si>
  <si>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</si>
  <si>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</si>
  <si>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</si>
  <si>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</si>
  <si>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</si>
  <si>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</si>
  <si>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</si>
  <si>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</si>
  <si>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</si>
  <si>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</si>
  <si>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</si>
  <si>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</si>
  <si>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</si>
  <si>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</si>
  <si>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</si>
  <si>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</si>
  <si>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</si>
  <si>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</si>
  <si>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</si>
  <si>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</si>
  <si>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</si>
  <si>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</si>
  <si>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</si>
  <si>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</si>
  <si>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</si>
  <si>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</si>
  <si>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</si>
  <si>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</si>
  <si>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</si>
  <si>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</si>
  <si>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</si>
  <si>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</si>
  <si>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</si>
  <si>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</si>
  <si>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</si>
  <si>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</si>
  <si>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</si>
  <si>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</si>
  <si>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</si>
  <si>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</si>
  <si>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</si>
  <si>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</si>
  <si>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</si>
  <si>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</si>
  <si>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</si>
  <si>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</si>
  <si>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</si>
  <si>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</si>
  <si>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</si>
  <si>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</si>
  <si>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</si>
  <si>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</si>
  <si>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</si>
  <si>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</si>
  <si>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</si>
  <si>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</si>
  <si>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</si>
  <si>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</si>
  <si>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</si>
  <si>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</si>
  <si>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</si>
  <si>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</si>
  <si>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</si>
  <si>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</si>
  <si>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</si>
  <si>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</si>
  <si>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</si>
  <si>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</si>
  <si>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</si>
  <si>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</si>
  <si>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</si>
  <si>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</si>
  <si>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</si>
  <si>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</si>
  <si>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</si>
  <si>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</si>
  <si>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</si>
  <si>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</si>
  <si>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</si>
  <si>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</si>
  <si>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</si>
  <si>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</si>
  <si>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</si>
  <si>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</si>
  <si>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</si>
  <si>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</si>
  <si>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</si>
  <si>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</si>
  <si>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</si>
  <si>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</si>
  <si>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</si>
  <si>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</si>
  <si>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</si>
  <si>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</si>
  <si>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</si>
  <si>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</si>
  <si>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</si>
  <si>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</si>
  <si>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</si>
  <si>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</si>
  <si>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</si>
  <si>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</si>
  <si>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</si>
  <si>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</si>
  <si>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</si>
  <si>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</si>
  <si>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</si>
  <si>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</si>
  <si>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</si>
  <si>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</si>
  <si>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</si>
  <si>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</si>
  <si>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</si>
  <si>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</si>
  <si>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</si>
  <si>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</si>
  <si>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</si>
  <si>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</si>
  <si>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</si>
  <si>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</si>
  <si>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</si>
  <si>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</si>
  <si>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</si>
  <si>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</si>
  <si>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</si>
  <si>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</si>
  <si>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</si>
  <si>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</si>
  <si>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</si>
  <si>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</si>
  <si>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</si>
  <si>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</si>
  <si>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</si>
  <si>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</si>
  <si>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</si>
  <si>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</si>
  <si>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</si>
  <si>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</si>
  <si>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</si>
  <si>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</si>
  <si>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</si>
  <si>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</si>
  <si>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</si>
  <si>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</si>
  <si>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</si>
  <si>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</si>
  <si>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</si>
  <si>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</si>
  <si>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</si>
  <si>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</si>
  <si>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</si>
  <si>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</si>
  <si>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</si>
  <si>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</si>
  <si>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</si>
  <si>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</si>
  <si>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</si>
  <si>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</si>
  <si>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</si>
  <si>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</si>
  <si>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</si>
  <si>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</si>
  <si>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</si>
  <si>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</si>
  <si>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</si>
  <si>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</si>
  <si>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</si>
  <si>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</si>
  <si>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</si>
  <si>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</si>
  <si>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</si>
  <si>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</si>
  <si>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</si>
  <si>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</si>
  <si>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</si>
  <si>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</si>
  <si>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</si>
  <si>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</si>
  <si>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</si>
  <si>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</si>
  <si>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</si>
  <si>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</si>
  <si>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</si>
  <si>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</si>
  <si>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</si>
  <si>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</si>
  <si>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</si>
  <si>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</si>
  <si>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</si>
  <si>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</si>
  <si>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</si>
  <si>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</si>
  <si>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</si>
  <si>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</si>
  <si>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</si>
  <si>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</si>
  <si>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</si>
  <si>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</si>
  <si>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</si>
  <si>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</si>
  <si>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</si>
  <si>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</si>
  <si>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</si>
  <si>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</si>
  <si>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</si>
  <si>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</si>
  <si>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</si>
  <si>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</si>
  <si>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</si>
  <si>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</si>
  <si>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</si>
  <si>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</si>
  <si>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</si>
  <si>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</si>
  <si>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</si>
  <si>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</si>
  <si>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</si>
  <si>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</si>
  <si>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</si>
  <si>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</si>
  <si>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</si>
  <si>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</si>
  <si>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</si>
  <si>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</si>
  <si>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</si>
  <si>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</si>
  <si>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</si>
  <si>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</si>
  <si>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</si>
  <si>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</si>
  <si>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</si>
  <si>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</si>
  <si>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</si>
  <si>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</si>
  <si>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</si>
  <si>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</si>
  <si>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</si>
  <si>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</si>
  <si>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</si>
  <si>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</si>
  <si>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</si>
  <si>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</si>
  <si>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</si>
  <si>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</si>
  <si>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</si>
  <si>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</si>
  <si>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</si>
  <si>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</si>
  <si>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</si>
  <si>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</si>
  <si>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</si>
  <si>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</si>
  <si>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</si>
  <si>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</si>
  <si>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</si>
  <si>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</si>
  <si>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</si>
  <si>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</si>
  <si>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</si>
  <si>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</si>
  <si>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</si>
  <si>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</si>
  <si>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</si>
  <si>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</si>
  <si>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</si>
  <si>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</si>
  <si>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</si>
  <si>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</si>
  <si>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</si>
  <si>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</si>
  <si>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</si>
  <si>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</si>
  <si>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</si>
  <si>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</si>
  <si>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</si>
  <si>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</si>
  <si>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</si>
  <si>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</si>
  <si>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</si>
  <si>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</si>
  <si>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</si>
  <si>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</si>
  <si>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</si>
  <si>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</si>
  <si>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</si>
  <si>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</si>
  <si>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</si>
  <si>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</si>
  <si>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</si>
  <si>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</si>
  <si>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</si>
  <si>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</si>
  <si>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</si>
  <si>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</si>
  <si>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</si>
  <si>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</si>
  <si>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</si>
  <si>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</si>
  <si>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</si>
  <si>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</si>
  <si>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</si>
  <si>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</si>
  <si>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</si>
  <si>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</si>
  <si>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</si>
  <si>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</si>
  <si>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</si>
  <si>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</si>
  <si>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</si>
  <si>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</si>
  <si>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</si>
  <si>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</si>
  <si>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</si>
  <si>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</si>
  <si>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</si>
  <si>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</si>
  <si>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</si>
  <si>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</si>
  <si>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</si>
  <si>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</si>
  <si>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</si>
  <si>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</si>
  <si>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</si>
  <si>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</si>
  <si>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</si>
  <si>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</si>
  <si>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</si>
  <si>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</si>
  <si>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</si>
  <si>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</si>
  <si>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</si>
  <si>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</si>
  <si>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</si>
  <si>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</si>
  <si>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</si>
  <si>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</si>
  <si>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</si>
  <si>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</si>
  <si>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</si>
  <si>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</si>
  <si>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</si>
  <si>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</si>
  <si>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</si>
  <si>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</si>
  <si>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</si>
  <si>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</si>
  <si>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</si>
  <si>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</si>
  <si>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</si>
  <si>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</si>
  <si>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</si>
  <si>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</si>
  <si>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</si>
  <si>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</si>
  <si>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</si>
  <si>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</si>
  <si>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</si>
  <si>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</si>
  <si>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</si>
  <si>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</si>
  <si>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</si>
  <si>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</si>
  <si>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</si>
  <si>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</si>
  <si>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</si>
  <si>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</si>
  <si>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</si>
  <si>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</si>
  <si>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</si>
  <si>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</si>
  <si>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</si>
  <si>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</si>
  <si>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</si>
  <si>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</si>
  <si>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</si>
  <si>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</si>
  <si>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</si>
  <si>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</si>
  <si>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</si>
  <si>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</si>
  <si>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</si>
  <si>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</si>
  <si>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</si>
  <si>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</si>
  <si>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</si>
  <si>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</si>
  <si>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</si>
  <si>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</si>
  <si>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</si>
  <si>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</si>
  <si>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</si>
  <si>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</si>
  <si>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</si>
  <si>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</si>
  <si>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</si>
  <si>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</si>
  <si>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</si>
  <si>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</si>
  <si>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</si>
  <si>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</si>
  <si>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</si>
  <si>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</si>
  <si>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</si>
  <si>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</si>
  <si>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</si>
  <si>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</si>
  <si>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</si>
  <si>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</si>
  <si>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</si>
  <si>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</si>
  <si>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</si>
  <si>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</si>
  <si>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</si>
  <si>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</si>
  <si>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</si>
  <si>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</si>
  <si>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</si>
  <si>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</si>
  <si>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</si>
  <si>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</si>
  <si>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</si>
  <si>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</si>
  <si>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</si>
  <si>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</si>
  <si>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</si>
  <si>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</si>
  <si>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</si>
  <si>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</si>
  <si>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</si>
  <si>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</si>
  <si>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</si>
  <si>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</si>
  <si>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</si>
  <si>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</si>
  <si>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</si>
  <si>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</si>
  <si>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</si>
  <si>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</si>
  <si>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</si>
  <si>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</si>
  <si>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</si>
  <si>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</si>
  <si>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</si>
  <si>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</si>
  <si>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</si>
  <si>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</si>
  <si>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</si>
  <si>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</si>
  <si>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</si>
  <si>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</si>
  <si>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</si>
  <si>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</si>
  <si>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</si>
  <si>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</si>
  <si>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</si>
  <si>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</si>
  <si>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</si>
  <si>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</si>
  <si>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</si>
  <si>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</si>
  <si>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</si>
  <si>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</si>
  <si>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</si>
  <si>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</si>
  <si>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</si>
  <si>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</si>
  <si>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</si>
  <si>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</si>
  <si>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</si>
  <si>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</si>
  <si>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</si>
  <si>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</si>
  <si>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</si>
  <si>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</si>
  <si>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</si>
  <si>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</si>
  <si>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</si>
  <si>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</si>
  <si>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</si>
  <si>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</si>
  <si>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</si>
  <si>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</si>
  <si>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</si>
  <si>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</si>
  <si>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</si>
  <si>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</si>
  <si>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</si>
  <si>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</si>
  <si>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</si>
  <si>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</si>
  <si>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</si>
  <si>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</si>
  <si>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</si>
  <si>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</si>
  <si>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</si>
  <si>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</si>
  <si>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</si>
  <si>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</si>
  <si>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</si>
  <si>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</si>
  <si>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</si>
  <si>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</si>
  <si>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</si>
  <si>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</si>
  <si>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</si>
  <si>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</si>
  <si>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</si>
  <si>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</si>
  <si>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</si>
  <si>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</si>
  <si>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</si>
  <si>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</si>
  <si>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</si>
  <si>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</si>
  <si>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</si>
  <si>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</si>
  <si>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</si>
  <si>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</si>
  <si>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</si>
  <si>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</si>
  <si>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</si>
  <si>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</si>
  <si>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</si>
  <si>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</si>
  <si>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</si>
  <si>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</si>
  <si>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</si>
  <si>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</si>
  <si>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</si>
  <si>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</si>
  <si>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</si>
  <si>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</si>
  <si>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</si>
  <si>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</si>
  <si>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</si>
  <si>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</si>
  <si>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</si>
  <si>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</si>
  <si>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</si>
  <si>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</si>
  <si>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</si>
  <si>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</si>
  <si>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</si>
  <si>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</si>
  <si>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</si>
  <si>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</si>
  <si>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</si>
  <si>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</si>
  <si>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</si>
  <si>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</si>
  <si>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</si>
  <si>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</si>
  <si>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</si>
  <si>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</si>
  <si>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</si>
  <si>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</si>
  <si>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</si>
  <si>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</si>
  <si>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</si>
  <si>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</si>
  <si>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</si>
  <si>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</si>
  <si>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</si>
  <si>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</si>
  <si>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</si>
  <si>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</si>
  <si>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</si>
  <si>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</si>
  <si>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</si>
  <si>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</si>
  <si>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</si>
  <si>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</si>
  <si>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</si>
  <si>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</si>
  <si>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</si>
  <si>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</si>
  <si>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</si>
  <si>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</si>
  <si>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</si>
  <si>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</si>
  <si>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</si>
  <si>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</si>
  <si>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</si>
  <si>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</si>
  <si>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</si>
  <si>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</si>
  <si>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</si>
  <si>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</si>
  <si>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</si>
  <si>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</si>
  <si>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</si>
  <si>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</si>
  <si>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</si>
  <si>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</si>
  <si>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</si>
  <si>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</si>
  <si>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</si>
  <si>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</si>
  <si>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</si>
  <si>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</si>
  <si>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</si>
  <si>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</si>
  <si>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</si>
  <si>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</si>
  <si>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</si>
  <si>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</si>
  <si>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</si>
  <si>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</si>
  <si>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</si>
  <si>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</si>
  <si>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</si>
  <si>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</si>
  <si>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</si>
  <si>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</si>
  <si>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</si>
  <si>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</si>
  <si>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</si>
  <si>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</si>
  <si>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</si>
  <si>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</si>
  <si>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</si>
  <si>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</si>
  <si>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</si>
  <si>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</si>
  <si>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</si>
  <si>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</si>
  <si>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</si>
  <si>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</si>
  <si>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</si>
  <si>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</si>
  <si>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</si>
  <si>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</si>
  <si>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</si>
  <si>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</si>
  <si>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</si>
  <si>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</si>
  <si>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</si>
  <si>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</si>
  <si>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</si>
  <si>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</si>
  <si>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</si>
  <si>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</si>
  <si>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</si>
  <si>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</si>
  <si>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</si>
  <si>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</si>
  <si>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</si>
  <si>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</si>
  <si>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</si>
  <si>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</si>
  <si>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</si>
  <si>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</si>
  <si>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</si>
  <si>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</si>
  <si>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</si>
  <si>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</si>
  <si>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</si>
  <si>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</si>
  <si>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</si>
  <si>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</si>
  <si>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</si>
  <si>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</si>
  <si>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</si>
  <si>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</si>
  <si>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</si>
  <si>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</si>
  <si>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</si>
  <si>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</si>
  <si>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</si>
  <si>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</si>
  <si>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</si>
  <si>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</si>
  <si>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</si>
  <si>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</si>
  <si>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</si>
  <si>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</si>
  <si>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</si>
  <si>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</si>
  <si>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</si>
  <si>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</si>
  <si>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</si>
  <si>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</si>
  <si>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</si>
  <si>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</si>
  <si>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</si>
  <si>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</si>
  <si>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</si>
  <si>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</si>
  <si>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</si>
  <si>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</si>
  <si>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</si>
  <si>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</si>
  <si>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</si>
  <si>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</si>
  <si>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</si>
  <si>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</si>
  <si>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</si>
  <si>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</si>
  <si>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</si>
  <si>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</si>
  <si>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</si>
  <si>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</si>
  <si>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</si>
  <si>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</si>
  <si>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</si>
  <si>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</si>
  <si>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</si>
  <si>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</si>
  <si>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</si>
  <si>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</si>
  <si>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</si>
  <si>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</si>
  <si>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</si>
  <si>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</si>
  <si>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</si>
  <si>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</si>
  <si>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</si>
  <si>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</si>
  <si>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</si>
  <si>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</si>
  <si>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</si>
  <si>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</si>
  <si>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</si>
  <si>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</si>
  <si>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</si>
  <si>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</si>
  <si>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</si>
  <si>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</si>
  <si>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</si>
  <si>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</si>
  <si>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</si>
  <si>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</si>
  <si>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</si>
  <si>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</si>
  <si>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</si>
  <si>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</si>
  <si>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</si>
  <si>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</si>
  <si>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</si>
  <si>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</si>
  <si>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</si>
  <si>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</si>
  <si>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</si>
  <si>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</si>
  <si>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</si>
  <si>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</si>
  <si>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</si>
  <si>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</si>
  <si>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</si>
  <si>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</si>
  <si>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</si>
  <si>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</si>
  <si>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</si>
  <si>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</si>
  <si>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</si>
  <si>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</si>
  <si>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</si>
  <si>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</si>
  <si>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</si>
  <si>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</si>
  <si>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</si>
  <si>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</si>
  <si>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</si>
  <si>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</si>
  <si>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</si>
  <si>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</si>
  <si>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</si>
  <si>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</si>
  <si>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</si>
  <si>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</si>
  <si>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</si>
  <si>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</si>
  <si>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</si>
  <si>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</si>
  <si>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</si>
  <si>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</si>
  <si>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</si>
  <si>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</si>
  <si>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</si>
  <si>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</si>
  <si>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</si>
  <si>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</si>
  <si>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</si>
  <si>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</si>
  <si>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</si>
  <si>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</si>
  <si>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</si>
  <si>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</si>
  <si>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</si>
  <si>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</si>
  <si>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</si>
  <si>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</si>
  <si>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</si>
  <si>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</si>
  <si>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</si>
  <si>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</si>
  <si>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</si>
  <si>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</si>
  <si>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</si>
  <si>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</si>
  <si>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</si>
  <si>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</si>
  <si>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</si>
  <si>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</si>
  <si>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</si>
  <si>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</si>
  <si>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</si>
  <si>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</si>
  <si>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</si>
  <si>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</si>
  <si>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</si>
  <si>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</si>
  <si>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</si>
  <si>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</si>
  <si>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</si>
  <si>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</si>
  <si>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</si>
  <si>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</si>
  <si>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</si>
  <si>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</si>
  <si>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</si>
  <si>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</si>
  <si>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</si>
  <si>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</si>
  <si>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</si>
  <si>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</si>
  <si>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</si>
  <si>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</si>
  <si>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</si>
  <si>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</si>
  <si>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</si>
  <si>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</si>
  <si>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</si>
  <si>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</si>
  <si>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</si>
  <si>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</si>
  <si>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</si>
  <si>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</si>
  <si>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</si>
  <si>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</si>
  <si>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</si>
  <si>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</si>
  <si>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</si>
  <si>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</si>
  <si>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</si>
  <si>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</si>
  <si>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</si>
  <si>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</si>
  <si>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</si>
  <si>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</si>
  <si>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</si>
  <si>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</si>
  <si>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</si>
  <si>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</si>
  <si>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</si>
  <si>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</si>
  <si>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</si>
  <si>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</si>
  <si>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</si>
  <si>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</si>
  <si>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</si>
  <si>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</si>
  <si>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</si>
  <si>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</si>
  <si>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</si>
  <si>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</si>
  <si>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</si>
  <si>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</si>
  <si>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</si>
  <si>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</si>
  <si>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</si>
  <si>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</si>
  <si>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</si>
  <si>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</si>
  <si>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</si>
  <si>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</si>
  <si>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</si>
  <si>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</si>
  <si>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</si>
  <si>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</si>
  <si>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</si>
  <si>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</si>
  <si>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</si>
  <si>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</si>
  <si>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</si>
  <si>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</si>
  <si>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</si>
  <si>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</si>
  <si>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</si>
  <si>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</si>
  <si>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</si>
  <si>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</si>
  <si>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</si>
  <si>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</si>
  <si>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</si>
  <si>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</si>
  <si>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</si>
  <si>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</si>
  <si>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</si>
  <si>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</si>
  <si>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</si>
  <si>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</si>
  <si>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</si>
  <si>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</si>
  <si>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</si>
  <si>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</si>
  <si>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</si>
  <si>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</si>
  <si>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</si>
  <si>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</si>
  <si>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</si>
  <si>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</si>
  <si>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</si>
  <si>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</si>
  <si>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</si>
  <si>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</si>
  <si>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</si>
  <si>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</si>
  <si>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</si>
  <si>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</si>
  <si>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</si>
  <si>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</si>
  <si>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</si>
  <si>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</si>
  <si>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</si>
  <si>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</si>
  <si>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</si>
  <si>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</si>
  <si>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</si>
  <si>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</si>
  <si>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</si>
  <si>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</si>
  <si>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</si>
  <si>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</si>
  <si>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</si>
  <si>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</si>
  <si>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</si>
  <si>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</si>
  <si>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</si>
  <si>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</si>
  <si>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</si>
  <si>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</si>
  <si>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</si>
  <si>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</si>
  <si>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</si>
  <si>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</si>
  <si>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</si>
  <si>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</si>
  <si>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</si>
  <si>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</si>
  <si>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</si>
  <si>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</si>
  <si>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</si>
  <si>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</si>
  <si>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</si>
  <si>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</si>
  <si>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</si>
  <si>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</si>
  <si>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</si>
  <si>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</si>
  <si>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</si>
  <si>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</si>
  <si>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</si>
  <si>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</si>
  <si>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</si>
  <si>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</si>
  <si>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</si>
  <si>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</si>
  <si>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</si>
  <si>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</si>
  <si>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</si>
  <si>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</si>
  <si>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</si>
  <si>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</si>
  <si>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</si>
  <si>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</si>
  <si>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</si>
  <si>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</si>
  <si>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</si>
  <si>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</si>
  <si>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</si>
  <si>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</si>
  <si>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</si>
  <si>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</si>
  <si>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</si>
  <si>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</si>
  <si>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</si>
  <si>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</si>
  <si>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</si>
  <si>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</si>
  <si>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</si>
  <si>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</si>
  <si>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</si>
  <si>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</si>
  <si>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</si>
  <si>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</si>
  <si>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</si>
  <si>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</si>
  <si>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</si>
  <si>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</si>
  <si>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</si>
  <si>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</si>
  <si>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</si>
  <si>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</si>
  <si>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</si>
  <si>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</si>
  <si>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</si>
  <si>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</si>
  <si>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</si>
  <si>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</si>
  <si>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</si>
  <si>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</si>
  <si>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</si>
  <si>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</si>
  <si>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</si>
  <si>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</si>
  <si>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</si>
  <si>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</si>
  <si>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</si>
  <si>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</si>
  <si>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</si>
  <si>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</si>
  <si>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</si>
  <si>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</si>
  <si>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</si>
  <si>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</si>
  <si>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</si>
  <si>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</si>
  <si>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</si>
  <si>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</si>
  <si>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</si>
  <si>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</si>
  <si>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</si>
  <si>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</si>
  <si>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</si>
  <si>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</si>
  <si>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</si>
  <si>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</si>
  <si>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</si>
  <si>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</si>
  <si>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</si>
  <si>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</si>
  <si>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</si>
  <si>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</si>
  <si>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</si>
  <si>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</si>
  <si>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</si>
  <si>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</si>
  <si>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</si>
  <si>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</si>
  <si>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</si>
  <si>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</si>
  <si>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</si>
  <si>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</si>
  <si>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</si>
  <si>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</si>
  <si>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</si>
  <si>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</si>
  <si>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</si>
  <si>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</si>
  <si>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</si>
  <si>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</si>
  <si>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</si>
  <si>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</si>
  <si>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</si>
  <si>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</si>
  <si>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</si>
  <si>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</si>
  <si>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</si>
  <si>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</si>
  <si>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</si>
  <si>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</si>
  <si>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</si>
  <si>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</si>
  <si>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</si>
  <si>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</si>
  <si>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</si>
  <si>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</si>
  <si>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</si>
  <si>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</si>
  <si>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</si>
  <si>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</si>
  <si>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</si>
  <si>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</si>
  <si>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</si>
  <si>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</si>
  <si>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</si>
  <si>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</si>
  <si>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</si>
  <si>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</si>
  <si>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</si>
  <si>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</si>
  <si>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</si>
  <si>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</si>
  <si>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</si>
  <si>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</si>
  <si>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</si>
  <si>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</si>
  <si>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</si>
  <si>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</si>
  <si>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</si>
  <si>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</si>
  <si>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</si>
  <si>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</si>
  <si>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</si>
  <si>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</si>
  <si>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</si>
  <si>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</si>
  <si>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</si>
  <si>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</si>
  <si>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</si>
  <si>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</si>
  <si>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</si>
  <si>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</si>
  <si>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</si>
  <si>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</si>
  <si>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</si>
  <si>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</si>
  <si>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</si>
  <si>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</si>
  <si>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</si>
  <si>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</si>
  <si>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</si>
  <si>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</si>
  <si>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</si>
  <si>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</si>
  <si>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</si>
  <si>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</si>
  <si>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</si>
  <si>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</si>
  <si>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</si>
  <si>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</si>
  <si>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</si>
  <si>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</si>
  <si>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</si>
  <si>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</si>
  <si>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</si>
  <si>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</si>
  <si>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</si>
  <si>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</si>
  <si>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</si>
  <si>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</si>
  <si>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</si>
  <si>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</si>
  <si>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</si>
  <si>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</si>
  <si>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</si>
  <si>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</si>
  <si>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</si>
  <si>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</si>
  <si>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</si>
  <si>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</si>
  <si>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</si>
  <si>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</si>
  <si>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</si>
  <si>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</si>
  <si>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</si>
  <si>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</si>
  <si>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</si>
  <si>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</si>
  <si>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</si>
  <si>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</si>
  <si>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</si>
  <si>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</si>
  <si>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</si>
  <si>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</si>
  <si>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</si>
  <si>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</si>
  <si>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</si>
  <si>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</si>
  <si>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</si>
  <si>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</si>
  <si>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</si>
  <si>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</si>
  <si>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</si>
  <si>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</si>
  <si>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</si>
  <si>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</si>
  <si>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</si>
  <si>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</si>
  <si>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</si>
  <si>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</si>
  <si>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</si>
  <si>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</si>
  <si>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</si>
  <si>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</si>
  <si>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</si>
  <si>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</si>
  <si>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</si>
  <si>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</si>
  <si>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</si>
  <si>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</si>
  <si>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</si>
  <si>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</si>
  <si>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</si>
  <si>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</si>
  <si>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</si>
  <si>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</si>
  <si>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</si>
  <si>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</si>
  <si>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</si>
  <si>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</si>
  <si>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</si>
  <si>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</si>
  <si>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</si>
  <si>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</si>
  <si>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</si>
  <si>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</si>
  <si>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</si>
  <si>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</si>
  <si>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</si>
  <si>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</si>
  <si>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</si>
  <si>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</si>
  <si>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</si>
  <si>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</si>
  <si>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</si>
  <si>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</si>
  <si>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</si>
  <si>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</si>
  <si>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</si>
  <si>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</si>
  <si>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</si>
  <si>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</si>
  <si>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</si>
  <si>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</si>
  <si>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</si>
  <si>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</si>
  <si>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</si>
  <si>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</si>
  <si>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</si>
  <si>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</si>
  <si>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</si>
  <si>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</si>
  <si>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</si>
  <si>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</si>
  <si>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</si>
  <si>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</si>
  <si>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</si>
  <si>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</si>
  <si>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</si>
  <si>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</si>
  <si>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</si>
  <si>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</si>
  <si>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</si>
  <si>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</si>
  <si>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</si>
  <si>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</si>
  <si>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</si>
  <si>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</si>
  <si>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</si>
  <si>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</si>
  <si>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</si>
  <si>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</si>
  <si>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</si>
  <si>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</si>
  <si>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</si>
  <si>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</si>
  <si>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</si>
  <si>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</si>
  <si>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</si>
  <si>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</si>
  <si>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</si>
  <si>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</si>
  <si>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</si>
  <si>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</si>
  <si>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</si>
  <si>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</si>
  <si>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</si>
  <si>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</si>
  <si>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</si>
  <si>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</si>
  <si>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</si>
  <si>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</si>
  <si>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</si>
  <si>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</si>
  <si>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</si>
  <si>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</si>
  <si>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</si>
  <si>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</si>
  <si>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</si>
  <si>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</si>
  <si>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</si>
  <si>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</si>
  <si>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</si>
  <si>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</si>
  <si>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</si>
  <si>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</si>
  <si>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</si>
  <si>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</si>
  <si>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</si>
  <si>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</si>
  <si>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</si>
  <si>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</si>
  <si>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</si>
  <si>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</si>
  <si>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</si>
  <si>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</si>
  <si>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</si>
  <si>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</si>
  <si>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</si>
  <si>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</si>
  <si>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</si>
  <si>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</si>
  <si>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</si>
  <si>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</si>
  <si>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</si>
  <si>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</si>
  <si>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</si>
  <si>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</si>
  <si>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</si>
  <si>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</si>
  <si>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</si>
  <si>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</si>
  <si>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</si>
  <si>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</si>
  <si>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</si>
  <si>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</si>
  <si>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</si>
  <si>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</si>
  <si>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</si>
  <si>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</si>
  <si>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</si>
  <si>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</si>
  <si>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</si>
  <si>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</si>
  <si>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</si>
  <si>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</si>
  <si>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</si>
  <si>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</si>
  <si>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</si>
  <si>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</si>
  <si>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</si>
  <si>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</si>
  <si>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</si>
  <si>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</si>
  <si>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</si>
  <si>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</si>
  <si>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</si>
  <si>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</si>
  <si>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</si>
  <si>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</si>
  <si>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</si>
  <si>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</si>
  <si>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</si>
  <si>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</si>
  <si>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</si>
  <si>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</si>
  <si>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</si>
  <si>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</si>
  <si>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</si>
  <si>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</si>
  <si>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</si>
  <si>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</si>
  <si>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</si>
  <si>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</si>
  <si>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</si>
  <si>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</si>
  <si>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</si>
  <si>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</si>
  <si>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</si>
  <si>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</si>
  <si>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</si>
  <si>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</si>
  <si>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</si>
  <si>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</si>
  <si>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</si>
  <si>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</si>
  <si>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</si>
  <si>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</si>
  <si>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</si>
  <si>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</si>
  <si>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</si>
  <si>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</si>
  <si>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</si>
  <si>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</si>
  <si>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</si>
  <si>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</si>
  <si>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</si>
  <si>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</si>
  <si>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</si>
  <si>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</si>
  <si>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</si>
  <si>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</si>
  <si>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</si>
  <si>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</si>
  <si>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</si>
  <si>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</si>
  <si>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</si>
  <si>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</si>
  <si>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</si>
  <si>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</si>
  <si>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</si>
  <si>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</si>
  <si>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</si>
  <si>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</si>
  <si>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</si>
  <si>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</si>
  <si>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</si>
  <si>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</si>
  <si>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</si>
  <si>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</si>
  <si>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</si>
  <si>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</si>
  <si>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</si>
  <si>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</si>
  <si>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</si>
  <si>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</si>
  <si>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</si>
  <si>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</si>
  <si>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</si>
  <si>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</si>
  <si>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</si>
  <si>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</si>
  <si>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</si>
  <si>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</si>
  <si>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</si>
  <si>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</si>
  <si>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</si>
  <si>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</si>
  <si>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</si>
  <si>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</si>
  <si>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</si>
  <si>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</si>
  <si>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</si>
  <si>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</si>
  <si>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</si>
  <si>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</si>
  <si>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</si>
  <si>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</si>
  <si>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</si>
  <si>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</si>
  <si>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</si>
  <si>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</si>
  <si>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</si>
  <si>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</si>
  <si>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</si>
  <si>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</si>
  <si>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</si>
  <si>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</si>
  <si>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</si>
  <si>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</si>
  <si>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</si>
  <si>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</si>
  <si>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</si>
  <si>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</si>
  <si>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</si>
  <si>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</si>
  <si>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</si>
  <si>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</si>
  <si>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</si>
  <si>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</si>
  <si>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</si>
  <si>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</si>
  <si>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</si>
  <si>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</si>
  <si>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</si>
  <si>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</si>
  <si>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</si>
  <si>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</si>
  <si>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</si>
  <si>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</si>
  <si>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</si>
  <si>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</si>
  <si>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</si>
  <si>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</si>
  <si>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</si>
  <si>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</si>
  <si>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</si>
  <si>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</si>
  <si>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</si>
  <si>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</si>
  <si>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</si>
  <si>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</si>
  <si>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</si>
  <si>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</si>
  <si>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</si>
  <si>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</si>
  <si>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</si>
  <si>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</si>
  <si>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</si>
  <si>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</si>
  <si>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</si>
  <si>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</si>
  <si>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</si>
  <si>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</si>
  <si>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</si>
  <si>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</si>
  <si>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</si>
  <si>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</si>
  <si>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</si>
  <si>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</si>
  <si>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</si>
  <si>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</si>
  <si>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</si>
  <si>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</si>
  <si>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</si>
  <si>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</si>
  <si>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</si>
  <si>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</si>
  <si>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</si>
  <si>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</si>
  <si>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</si>
  <si>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</si>
  <si>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</si>
  <si>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</si>
  <si>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</si>
  <si>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</si>
  <si>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</si>
  <si>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</si>
  <si>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</si>
  <si>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</si>
  <si>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</si>
  <si>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</si>
  <si>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</si>
  <si>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</si>
  <si>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</si>
  <si>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</si>
  <si>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</si>
  <si>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</si>
  <si>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</si>
  <si>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</si>
  <si>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</si>
  <si>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</si>
  <si>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</si>
  <si>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</si>
  <si>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</si>
  <si>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</si>
  <si>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</si>
  <si>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</si>
  <si>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</si>
  <si>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</si>
  <si>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</si>
  <si>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</si>
  <si>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</si>
  <si>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</si>
  <si>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</si>
  <si>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</si>
  <si>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</si>
  <si>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</si>
  <si>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</si>
  <si>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</si>
  <si>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</si>
  <si>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</si>
  <si>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</si>
  <si>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</si>
  <si>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</si>
  <si>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</si>
  <si>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</si>
  <si>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</si>
  <si>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</si>
  <si>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</si>
  <si>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</si>
  <si>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</si>
  <si>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</si>
  <si>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</si>
  <si>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</si>
  <si>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</si>
  <si>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</si>
  <si>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</si>
  <si>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</si>
  <si>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</si>
  <si>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</si>
  <si>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</si>
  <si>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</si>
  <si>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</si>
  <si>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</si>
  <si>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</si>
  <si>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</si>
  <si>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</si>
  <si>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</si>
  <si>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</si>
  <si>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</si>
  <si>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</si>
  <si>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</si>
  <si>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</si>
  <si>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</si>
  <si>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</si>
  <si>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</si>
  <si>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</si>
  <si>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</si>
  <si>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</si>
  <si>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</si>
  <si>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</si>
  <si>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</si>
  <si>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</si>
  <si>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</si>
  <si>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</si>
  <si>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</si>
  <si>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</si>
  <si>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</si>
  <si>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</si>
  <si>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</si>
  <si>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</si>
  <si>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</si>
  <si>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</si>
  <si>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</si>
  <si>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</si>
  <si>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</si>
  <si>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</si>
  <si>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</si>
  <si>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</si>
  <si>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</si>
  <si>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</si>
  <si>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</si>
  <si>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</si>
  <si>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</si>
  <si>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</si>
  <si>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</si>
  <si>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</si>
  <si>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</si>
  <si>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</si>
  <si>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</si>
  <si>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</si>
  <si>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</si>
  <si>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</si>
  <si>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</si>
  <si>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</si>
  <si>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</si>
  <si>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</si>
  <si>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</si>
  <si>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</si>
  <si>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</si>
  <si>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</si>
  <si>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</si>
  <si>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</si>
  <si>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</si>
  <si>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</si>
  <si>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</si>
  <si>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</si>
  <si>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</si>
  <si>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</si>
  <si>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</si>
  <si>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</si>
  <si>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</si>
  <si>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</si>
  <si>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</si>
  <si>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</si>
  <si>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</si>
  <si>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</si>
  <si>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</si>
  <si>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</si>
  <si>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</si>
  <si>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</si>
  <si>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</si>
  <si>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</si>
  <si>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</si>
  <si>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</si>
  <si>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</si>
  <si>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</si>
  <si>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</si>
  <si>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</si>
  <si>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</si>
  <si>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</si>
  <si>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</si>
  <si>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</si>
  <si>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</si>
  <si>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</si>
  <si>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</si>
  <si>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</si>
  <si>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</si>
  <si>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</si>
  <si>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</si>
  <si>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</si>
  <si>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</si>
  <si>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</si>
  <si>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</si>
  <si>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</si>
  <si>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</si>
  <si>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</si>
  <si>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</si>
  <si>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</si>
  <si>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</si>
  <si>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</si>
  <si>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</si>
  <si>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</si>
  <si>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</si>
  <si>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</si>
  <si>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</si>
  <si>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</si>
  <si>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</si>
  <si>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</si>
  <si>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</si>
  <si>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</si>
  <si>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</si>
  <si>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</si>
  <si>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</si>
  <si>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</si>
  <si>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</si>
  <si>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</si>
  <si>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</si>
  <si>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</si>
  <si>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</si>
  <si>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</si>
  <si>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</si>
  <si>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</si>
  <si>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</si>
  <si>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</si>
  <si>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</si>
  <si>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</si>
  <si>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</si>
  <si>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</si>
  <si>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</si>
  <si>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</si>
  <si>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</si>
  <si>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</si>
  <si>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</si>
  <si>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</si>
  <si>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</si>
  <si>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</si>
  <si>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</si>
  <si>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</si>
  <si>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</si>
  <si>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</si>
  <si>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</si>
  <si>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</si>
  <si>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</si>
  <si>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</si>
  <si>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</si>
  <si>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</si>
  <si>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</si>
  <si>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</si>
  <si>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</si>
  <si>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</si>
  <si>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</si>
  <si>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</si>
  <si>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</si>
  <si>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</si>
  <si>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</si>
  <si>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</si>
  <si>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</si>
  <si>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</si>
  <si>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</si>
  <si>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</si>
  <si>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</si>
  <si>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</si>
  <si>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</si>
  <si>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</si>
  <si>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</si>
  <si>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</si>
  <si>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</si>
  <si>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</si>
  <si>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</si>
  <si>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</si>
  <si>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</si>
  <si>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</si>
  <si>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</si>
  <si>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</si>
  <si>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</si>
  <si>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</si>
  <si>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</si>
  <si>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</si>
  <si>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</si>
  <si>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</si>
  <si>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</si>
  <si>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</si>
  <si>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</si>
  <si>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</si>
  <si>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</si>
  <si>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</si>
  <si>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</si>
  <si>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</si>
  <si>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</si>
  <si>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</si>
  <si>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</si>
  <si>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</si>
  <si>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</si>
  <si>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</si>
  <si>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</si>
  <si>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</si>
  <si>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</si>
  <si>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</si>
  <si>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</si>
  <si>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</si>
  <si>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</si>
  <si>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</si>
  <si>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</si>
  <si>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</si>
  <si>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</si>
  <si>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</si>
  <si>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</si>
  <si>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</si>
  <si>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</si>
  <si>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</si>
  <si>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</si>
  <si>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</si>
  <si>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</si>
  <si>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</si>
  <si>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</si>
  <si>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</si>
  <si>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</si>
  <si>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</si>
  <si>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</si>
  <si>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</si>
  <si>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</si>
  <si>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</si>
  <si>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</si>
  <si>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</si>
  <si>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</si>
  <si>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</si>
  <si>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</si>
  <si>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</si>
  <si>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</si>
  <si>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</si>
  <si>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</si>
  <si>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</si>
  <si>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</si>
  <si>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</si>
  <si>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</si>
  <si>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</si>
  <si>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</si>
  <si>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</si>
  <si>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</si>
  <si>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</si>
  <si>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</si>
  <si>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</si>
  <si>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</si>
  <si>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</si>
  <si>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</si>
  <si>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</si>
  <si>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</si>
  <si>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</si>
  <si>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</si>
  <si>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</si>
  <si>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</si>
  <si>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</si>
  <si>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</si>
  <si>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</si>
  <si>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</si>
  <si>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</si>
  <si>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</si>
  <si>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</si>
  <si>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</si>
  <si>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</si>
  <si>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</si>
  <si>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</si>
  <si>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</si>
  <si>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</si>
  <si>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</si>
  <si>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</si>
  <si>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</si>
  <si>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</si>
  <si>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</si>
  <si>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</si>
  <si>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</si>
  <si>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</si>
  <si>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</si>
  <si>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</si>
  <si>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</si>
  <si>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</si>
  <si>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</si>
  <si>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</si>
  <si>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</si>
  <si>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</si>
  <si>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</si>
  <si>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</si>
  <si>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</si>
  <si>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</si>
  <si>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</si>
  <si>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</si>
  <si>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</si>
  <si>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</si>
  <si>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</si>
  <si>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</si>
  <si>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</si>
  <si>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</si>
  <si>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</si>
  <si>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</si>
  <si>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</si>
  <si>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</si>
  <si>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</si>
  <si>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</si>
  <si>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</si>
  <si>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</si>
  <si>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</si>
  <si>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</si>
  <si>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</si>
  <si>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</si>
  <si>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</si>
  <si>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</si>
  <si>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</si>
  <si>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</si>
  <si>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</si>
  <si>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</si>
  <si>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</si>
  <si>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</si>
  <si>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</si>
  <si>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</si>
  <si>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</si>
  <si>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</si>
  <si>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</si>
  <si>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</si>
  <si>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</si>
  <si>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</si>
  <si>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</si>
  <si>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</si>
  <si>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</si>
  <si>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</si>
  <si>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</si>
  <si>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</si>
  <si>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</si>
  <si>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</si>
  <si>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</si>
  <si>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</si>
  <si>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</si>
  <si>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</si>
  <si>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</si>
  <si>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</si>
  <si>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</si>
  <si>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</si>
  <si>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</si>
  <si>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</si>
  <si>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</si>
  <si>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</si>
  <si>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</si>
  <si>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</si>
  <si>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</si>
  <si>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</si>
  <si>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</si>
  <si>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</si>
  <si>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</si>
  <si>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</si>
  <si>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</si>
  <si>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</si>
  <si>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</si>
  <si>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</si>
  <si>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</si>
  <si>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</si>
  <si>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</si>
  <si>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</si>
  <si>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</si>
  <si>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</si>
  <si>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</si>
  <si>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</si>
  <si>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</si>
  <si>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</si>
  <si>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</si>
  <si>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</si>
  <si>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</si>
  <si>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</si>
  <si>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</si>
  <si>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</si>
  <si>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</si>
  <si>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</si>
  <si>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</si>
  <si>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</si>
  <si>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</si>
  <si>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</si>
  <si>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</si>
  <si>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</si>
  <si>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</si>
  <si>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</si>
  <si>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</si>
  <si>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</si>
  <si>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</si>
  <si>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</si>
  <si>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</si>
  <si>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</si>
  <si>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</si>
  <si>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</si>
  <si>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</si>
  <si>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</si>
  <si>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</si>
  <si>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</si>
  <si>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</si>
  <si>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</si>
  <si>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</si>
  <si>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</si>
  <si>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</si>
  <si>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</si>
  <si>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</si>
  <si>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</si>
  <si>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</si>
  <si>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</si>
  <si>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</si>
  <si>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</si>
  <si>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</si>
  <si>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</si>
  <si>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</si>
  <si>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</si>
  <si>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</si>
  <si>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</si>
  <si>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</si>
  <si>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</si>
  <si>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</si>
  <si>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</si>
  <si>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</si>
  <si>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</si>
  <si>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</si>
  <si>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</si>
  <si>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</si>
  <si>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</si>
  <si>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</si>
  <si>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</si>
  <si>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</si>
  <si>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</si>
  <si>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</si>
  <si>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</si>
  <si>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</si>
  <si>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</si>
  <si>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</si>
  <si>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</si>
  <si>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</si>
  <si>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</si>
  <si>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</si>
  <si>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</si>
  <si>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</si>
  <si>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</si>
  <si>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</si>
  <si>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</si>
  <si>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</si>
  <si>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</si>
  <si>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</si>
  <si>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</si>
  <si>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</si>
  <si>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</si>
  <si>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</si>
  <si>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</si>
  <si>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</si>
  <si>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</si>
  <si>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</si>
  <si>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</si>
  <si>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</si>
  <si>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</si>
  <si>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</si>
  <si>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</si>
  <si>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</si>
  <si>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</si>
  <si>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</si>
  <si>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</si>
  <si>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</si>
  <si>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</si>
  <si>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</si>
  <si>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</si>
  <si>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</si>
  <si>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</si>
  <si>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</si>
  <si>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</si>
  <si>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</si>
  <si>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</si>
  <si>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</si>
  <si>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</si>
  <si>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</si>
  <si>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</si>
  <si>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</si>
  <si>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</si>
  <si>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</si>
  <si>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</si>
  <si>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</si>
  <si>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</si>
  <si>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</si>
  <si>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</si>
  <si>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</si>
  <si>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</si>
  <si>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</si>
  <si>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</si>
  <si>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</si>
  <si>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</si>
  <si>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</si>
  <si>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</si>
  <si>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</si>
  <si>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</si>
  <si>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</si>
  <si>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</si>
  <si>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</si>
  <si>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</si>
  <si>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</si>
  <si>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</si>
  <si>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</si>
  <si>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</si>
  <si>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</si>
  <si>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</si>
  <si>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</si>
  <si>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</si>
  <si>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</si>
  <si>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</si>
  <si>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</si>
  <si>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</si>
  <si>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</si>
  <si>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</si>
  <si>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</si>
  <si>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</si>
  <si>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</si>
  <si>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</si>
  <si>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</si>
  <si>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</si>
  <si>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</si>
  <si>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</si>
  <si>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</si>
  <si>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</si>
  <si>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</si>
  <si>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</si>
  <si>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</si>
  <si>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</si>
  <si>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</si>
  <si>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</si>
  <si>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</si>
  <si>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</si>
  <si>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</si>
  <si>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</si>
  <si>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</si>
  <si>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</si>
  <si>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</si>
  <si>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</si>
  <si>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</si>
  <si>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</si>
  <si>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</si>
  <si>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</si>
  <si>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</si>
  <si>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</si>
  <si>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</si>
  <si>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</si>
  <si>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</si>
  <si>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</si>
  <si>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</si>
  <si>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</si>
  <si>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</si>
  <si>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</si>
  <si>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</si>
  <si>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</si>
  <si>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</si>
  <si>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</si>
  <si>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</si>
  <si>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</si>
  <si>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</si>
  <si>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</si>
  <si>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</si>
  <si>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</si>
  <si>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</si>
  <si>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</si>
  <si>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</si>
  <si>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</si>
  <si>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</si>
  <si>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</si>
  <si>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</si>
  <si>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</si>
  <si>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</si>
  <si>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</si>
  <si>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</si>
  <si>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</si>
  <si>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</si>
  <si>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</si>
  <si>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</si>
  <si>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</si>
  <si>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</si>
  <si>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</si>
  <si>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</si>
  <si>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</si>
  <si>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</si>
  <si>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</si>
  <si>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</si>
  <si>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</si>
  <si>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</si>
  <si>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</si>
  <si>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</si>
  <si>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</si>
  <si>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</si>
  <si>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</si>
  <si>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</si>
  <si>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</si>
  <si>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</si>
  <si>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</si>
  <si>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</si>
  <si>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</si>
  <si>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</si>
  <si>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</si>
  <si>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</si>
  <si>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</si>
  <si>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</si>
  <si>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</si>
  <si>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</si>
  <si>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</si>
  <si>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</si>
  <si>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</si>
  <si>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</si>
  <si>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</si>
  <si>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</si>
  <si>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</si>
  <si>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</si>
  <si>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</si>
  <si>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</si>
  <si>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</si>
  <si>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</si>
  <si>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</si>
  <si>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</si>
  <si>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</si>
  <si>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</si>
  <si>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</si>
  <si>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</si>
  <si>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</si>
  <si>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</si>
  <si>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</si>
  <si>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</si>
  <si>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</si>
  <si>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</si>
  <si>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</si>
  <si>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</si>
  <si>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</si>
  <si>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</si>
  <si>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</si>
  <si>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</si>
  <si>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</si>
  <si>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</si>
  <si>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</si>
  <si>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</si>
  <si>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</si>
  <si>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</si>
  <si>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</si>
  <si>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</si>
  <si>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</si>
  <si>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</si>
  <si>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</si>
  <si>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</si>
  <si>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</si>
  <si>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</si>
  <si>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</si>
  <si>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</si>
  <si>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</si>
  <si>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</si>
  <si>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</si>
  <si>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</si>
  <si>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</si>
  <si>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</si>
  <si>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</si>
  <si>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</si>
  <si>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</si>
  <si>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</si>
  <si>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</si>
  <si>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</si>
  <si>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</si>
  <si>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</si>
  <si>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</si>
  <si>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</si>
  <si>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</si>
  <si>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</si>
  <si>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</si>
  <si>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</si>
  <si>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</si>
  <si>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</si>
  <si>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</si>
  <si>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</si>
  <si>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</si>
  <si>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</si>
  <si>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</si>
  <si>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</si>
  <si>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</si>
  <si>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</si>
  <si>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</si>
  <si>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</si>
  <si>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</si>
  <si>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</si>
  <si>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</si>
  <si>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</si>
  <si>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</si>
  <si>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</si>
  <si>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</si>
  <si>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</si>
  <si>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</si>
  <si>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</si>
  <si>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</si>
  <si>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</si>
  <si>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</si>
  <si>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</si>
  <si>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</si>
  <si>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</si>
  <si>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</si>
  <si>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</si>
  <si>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</si>
  <si>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</si>
  <si>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</si>
  <si>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</si>
  <si>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</si>
  <si>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</si>
  <si>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</si>
  <si>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</si>
  <si>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</si>
  <si>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</si>
  <si>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</si>
  <si>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</si>
  <si>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</si>
  <si>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</si>
  <si>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</si>
  <si>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</si>
  <si>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</si>
  <si>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</si>
  <si>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</si>
  <si>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</si>
  <si>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</si>
  <si>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</si>
  <si>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</si>
  <si>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</si>
  <si>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</si>
  <si>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</si>
  <si>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</si>
  <si>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</si>
  <si>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</si>
  <si>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</si>
  <si>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</si>
  <si>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</si>
  <si>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</si>
  <si>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</si>
  <si>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</si>
  <si>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</si>
  <si>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</si>
  <si>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</si>
  <si>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</si>
  <si>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</si>
  <si>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</si>
  <si>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</si>
  <si>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</si>
  <si>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</si>
  <si>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</si>
  <si>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</si>
  <si>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</si>
  <si>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</si>
  <si>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</si>
  <si>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</si>
  <si>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</si>
  <si>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</si>
  <si>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</si>
  <si>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</si>
  <si>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</si>
  <si>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</si>
  <si>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</si>
  <si>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</si>
  <si>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</si>
  <si>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</si>
  <si>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</si>
  <si>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</si>
  <si>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</si>
  <si>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</si>
  <si>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</si>
  <si>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</si>
  <si>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</si>
  <si>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</si>
  <si>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</si>
  <si>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</si>
  <si>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</si>
  <si>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</si>
  <si>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</si>
  <si>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</si>
  <si>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</si>
  <si>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</si>
  <si>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</si>
  <si>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</si>
  <si>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</si>
  <si>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</si>
  <si>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</si>
  <si>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</si>
  <si>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</si>
  <si>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</si>
  <si>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</si>
  <si>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</si>
  <si>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</si>
  <si>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</si>
  <si>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</si>
  <si>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</si>
  <si>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</si>
  <si>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</si>
  <si>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</si>
  <si>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</si>
  <si>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</si>
  <si>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</si>
  <si>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</si>
  <si>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</si>
  <si>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</si>
  <si>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</si>
  <si>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</si>
  <si>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</si>
  <si>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</si>
  <si>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</si>
  <si>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</si>
  <si>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</si>
  <si>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</si>
  <si>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</si>
  <si>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</si>
  <si>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</si>
  <si>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</si>
  <si>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</si>
  <si>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</si>
  <si>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</si>
  <si>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</si>
  <si>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</si>
  <si>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</si>
  <si>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</si>
  <si>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</si>
  <si>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</si>
  <si>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</si>
  <si>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</si>
  <si>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</si>
  <si>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</si>
  <si>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</si>
  <si>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</si>
  <si>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</si>
  <si>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</si>
  <si>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</si>
  <si>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</si>
  <si>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</si>
  <si>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</si>
  <si>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</si>
  <si>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</si>
  <si>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</si>
  <si>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</si>
  <si>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</si>
  <si>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</si>
  <si>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</si>
  <si>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</si>
  <si>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</si>
  <si>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</si>
  <si>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</si>
  <si>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</si>
  <si>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</si>
  <si>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</si>
  <si>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</si>
  <si>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</si>
  <si>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</si>
  <si>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</si>
  <si>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</si>
  <si>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</si>
  <si>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</si>
  <si>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</si>
  <si>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</si>
  <si>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</si>
  <si>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</si>
  <si>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</si>
  <si>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</si>
  <si>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</si>
  <si>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</si>
  <si>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</si>
  <si>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</si>
  <si>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</si>
  <si>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</si>
  <si>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</si>
  <si>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</si>
  <si>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</si>
  <si>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</si>
  <si>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</si>
  <si>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</si>
  <si>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</si>
  <si>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</si>
  <si>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</si>
  <si>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</si>
  <si>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</si>
  <si>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</si>
  <si>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</si>
  <si>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</si>
  <si>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</si>
  <si>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</si>
  <si>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</si>
  <si>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</si>
  <si>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</si>
  <si>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</si>
  <si>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</si>
  <si>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</si>
  <si>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</si>
  <si>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</si>
  <si>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</si>
  <si>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</si>
  <si>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</si>
  <si>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</si>
  <si>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</si>
  <si>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</si>
  <si>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</si>
  <si>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</si>
  <si>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</si>
  <si>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</si>
  <si>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</si>
  <si>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</si>
  <si>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</si>
  <si>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</si>
  <si>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</si>
  <si>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</si>
  <si>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</si>
  <si>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</si>
  <si>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</si>
  <si>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</si>
  <si>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</si>
  <si>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</si>
  <si>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</si>
  <si>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</si>
  <si>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</si>
  <si>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</si>
  <si>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</si>
  <si>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</si>
  <si>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</si>
  <si>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</si>
  <si>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</si>
  <si>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</si>
  <si>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</si>
  <si>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</si>
  <si>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</si>
  <si>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</si>
  <si>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</si>
  <si>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</si>
  <si>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</si>
  <si>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</si>
  <si>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</si>
  <si>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</si>
  <si>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</si>
  <si>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</si>
  <si>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</si>
  <si>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</si>
  <si>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</si>
  <si>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</si>
  <si>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</si>
  <si>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</si>
  <si>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</si>
  <si>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</si>
  <si>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</si>
  <si>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</si>
  <si>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</si>
  <si>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</si>
  <si>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</si>
  <si>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</si>
  <si>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</si>
  <si>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</si>
  <si>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</si>
  <si>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</si>
  <si>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</si>
  <si>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</si>
  <si>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</si>
  <si>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</si>
  <si>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</si>
  <si>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</si>
  <si>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</si>
  <si>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</si>
  <si>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</si>
  <si>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</si>
  <si>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</si>
  <si>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</si>
  <si>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</si>
  <si>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</si>
  <si>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</si>
  <si>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</si>
  <si>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</si>
  <si>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</si>
  <si>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</si>
  <si>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</si>
  <si>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</si>
  <si>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</si>
  <si>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</si>
  <si>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</si>
  <si>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</si>
  <si>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</si>
  <si>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</si>
  <si>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</si>
  <si>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</si>
  <si>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</si>
  <si>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</si>
  <si>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</si>
  <si>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</si>
  <si>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</si>
  <si>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</si>
  <si>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</si>
  <si>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</si>
  <si>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</si>
  <si>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</si>
  <si>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</si>
  <si>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</si>
  <si>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</si>
  <si>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</si>
  <si>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</si>
  <si>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</si>
  <si>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</si>
  <si>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</si>
  <si>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</si>
  <si>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</si>
  <si>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</si>
  <si>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</si>
  <si>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</si>
  <si>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</si>
  <si>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</si>
  <si>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</si>
  <si>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</si>
  <si>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</si>
  <si>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</si>
  <si>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</si>
  <si>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</si>
  <si>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</si>
  <si>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</si>
  <si>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</si>
  <si>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</si>
  <si>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</si>
  <si>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</si>
  <si>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</si>
  <si>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</si>
  <si>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</si>
  <si>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</si>
  <si>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</si>
  <si>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</si>
  <si>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</si>
  <si>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</si>
  <si>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</si>
  <si>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</si>
  <si>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</si>
  <si>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</si>
  <si>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</si>
  <si>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</si>
  <si>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</si>
  <si>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</si>
  <si>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</si>
  <si>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</si>
  <si>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</si>
  <si>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</si>
  <si>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</si>
  <si>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</si>
  <si>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</si>
  <si>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</si>
  <si>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</si>
  <si>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</si>
  <si>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</si>
  <si>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</si>
  <si>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</si>
  <si>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</si>
  <si>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</si>
  <si>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</si>
  <si>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</si>
  <si>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</si>
  <si>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</si>
  <si>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</si>
  <si>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</si>
  <si>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</si>
  <si>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</si>
  <si>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</si>
  <si>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</si>
  <si>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</si>
  <si>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</si>
  <si>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</si>
  <si>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</si>
  <si>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</si>
  <si>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</si>
  <si>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</si>
  <si>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</si>
  <si>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</si>
  <si>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</si>
  <si>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</si>
  <si>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</si>
  <si>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</si>
  <si>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</si>
  <si>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</si>
  <si>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</si>
  <si>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</si>
  <si>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</si>
  <si>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</si>
  <si>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</si>
  <si>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</si>
  <si>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</si>
  <si>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</si>
  <si>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</si>
  <si>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</si>
  <si>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</si>
  <si>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</si>
  <si>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</si>
  <si>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</si>
  <si>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</si>
  <si>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</si>
  <si>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</si>
  <si>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</si>
  <si>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</si>
  <si>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</si>
  <si>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</si>
  <si>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</si>
  <si>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</si>
  <si>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</si>
  <si>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</si>
  <si>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</si>
  <si>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</si>
  <si>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</si>
  <si>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</si>
  <si>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</si>
  <si>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</si>
  <si>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</si>
  <si>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</si>
  <si>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</si>
  <si>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</si>
  <si>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</si>
  <si>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</si>
  <si>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</si>
  <si>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</si>
  <si>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</si>
  <si>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</si>
  <si>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</si>
  <si>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</si>
  <si>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</si>
  <si>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</si>
  <si>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</si>
  <si>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</si>
  <si>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</si>
  <si>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</si>
  <si>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</si>
  <si>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</si>
  <si>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</si>
  <si>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</si>
  <si>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</si>
  <si>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</si>
  <si>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</si>
  <si>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</si>
  <si>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</si>
  <si>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</si>
  <si>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</si>
  <si>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</si>
  <si>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</si>
  <si>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</si>
  <si>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</si>
  <si>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</si>
  <si>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</si>
  <si>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</si>
  <si>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</si>
  <si>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</si>
  <si>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</si>
  <si>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</si>
  <si>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</si>
  <si>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</si>
  <si>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</si>
  <si>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</si>
  <si>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</si>
  <si>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</si>
  <si>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</si>
  <si>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</si>
  <si>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</si>
  <si>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</si>
  <si>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</si>
  <si>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</si>
  <si>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</si>
  <si>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</si>
  <si>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</si>
  <si>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</si>
  <si>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</si>
  <si>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</si>
  <si>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</si>
  <si>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</si>
  <si>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</si>
  <si>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</si>
  <si>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</si>
  <si>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</si>
  <si>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</si>
  <si>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</si>
  <si>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</si>
  <si>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</si>
  <si>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</si>
  <si>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</si>
  <si>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</si>
  <si>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</si>
  <si>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</si>
  <si>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</si>
  <si>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</si>
  <si>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</si>
  <si>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</si>
  <si>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</si>
  <si>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</si>
  <si>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</si>
  <si>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</si>
  <si>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</si>
  <si>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</si>
  <si>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</si>
  <si>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</si>
  <si>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</si>
  <si>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</si>
  <si>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</si>
  <si>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</si>
  <si>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</si>
  <si>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</si>
  <si>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</si>
  <si>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</si>
  <si>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</si>
  <si>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</si>
  <si>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</si>
  <si>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</si>
  <si>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</si>
  <si>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</si>
  <si>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</si>
  <si>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</si>
  <si>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</si>
  <si>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</si>
  <si>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</si>
  <si>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</si>
  <si>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</si>
  <si>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</si>
  <si>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</si>
  <si>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</si>
  <si>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</si>
  <si>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</si>
  <si>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</si>
  <si>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</si>
  <si>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</si>
  <si>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</si>
  <si>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</si>
  <si>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</si>
  <si>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</si>
  <si>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</si>
  <si>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</si>
  <si>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</si>
  <si>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</si>
  <si>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</si>
  <si>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</si>
  <si>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</si>
  <si>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</si>
  <si>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</si>
  <si>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</si>
  <si>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</si>
  <si>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</si>
  <si>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</si>
  <si>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</si>
  <si>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</si>
  <si>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</si>
  <si>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</si>
  <si>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</si>
  <si>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</si>
  <si>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</si>
  <si>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</si>
  <si>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</si>
  <si>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</si>
  <si>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</si>
  <si>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</si>
  <si>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</si>
  <si>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</si>
  <si>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</si>
  <si>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</si>
  <si>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</si>
  <si>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</si>
  <si>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</si>
  <si>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</si>
  <si>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</si>
  <si>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</si>
  <si>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</si>
  <si>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</si>
  <si>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</si>
  <si>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</si>
  <si>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</si>
  <si>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</si>
  <si>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</si>
  <si>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</si>
  <si>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</si>
  <si>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</si>
  <si>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</si>
  <si>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</si>
  <si>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</si>
  <si>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</si>
  <si>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</si>
  <si>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</si>
  <si>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</si>
  <si>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</si>
  <si>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</si>
  <si>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</si>
  <si>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</si>
  <si>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</si>
  <si>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</si>
  <si>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</si>
  <si>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</si>
  <si>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</si>
  <si>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</si>
  <si>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</si>
  <si>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</si>
  <si>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</si>
  <si>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</si>
  <si>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</si>
  <si>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</si>
  <si>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</si>
  <si>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</si>
  <si>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</si>
  <si>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</si>
  <si>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</si>
  <si>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</si>
  <si>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</si>
  <si>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</si>
  <si>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</si>
  <si>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</si>
  <si>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</si>
  <si>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</si>
  <si>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</si>
  <si>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</si>
  <si>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</si>
  <si>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</si>
  <si>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</si>
  <si>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</si>
  <si>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</si>
  <si>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</si>
  <si>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</si>
  <si>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</si>
  <si>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</si>
  <si>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</si>
  <si>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</si>
  <si>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</si>
  <si>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</si>
  <si>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</si>
  <si>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</si>
  <si>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</si>
  <si>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</si>
  <si>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</si>
  <si>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</si>
  <si>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</si>
  <si>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</si>
  <si>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</si>
  <si>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</si>
  <si>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</si>
  <si>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</si>
  <si>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</si>
  <si>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</si>
  <si>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</si>
  <si>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</si>
  <si>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</si>
  <si>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</si>
  <si>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</si>
  <si>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</si>
  <si>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</si>
  <si>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</si>
  <si>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</si>
  <si>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</si>
  <si>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</si>
  <si>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</si>
  <si>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</si>
  <si>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</si>
  <si>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</si>
  <si>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</si>
  <si>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</si>
  <si>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</si>
  <si>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</si>
  <si>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</si>
  <si>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</si>
  <si>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</si>
  <si>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</si>
  <si>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</si>
  <si>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</si>
  <si>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</si>
  <si>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</si>
  <si>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</si>
  <si>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</si>
  <si>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</si>
  <si>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</si>
  <si>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</si>
  <si>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</si>
  <si>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</si>
  <si>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</si>
  <si>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</si>
  <si>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</si>
  <si>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</si>
  <si>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</si>
  <si>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</si>
  <si>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</si>
  <si>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</si>
  <si>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</si>
  <si>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</si>
  <si>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</si>
  <si>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</si>
  <si>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</si>
  <si>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</si>
  <si>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</si>
  <si>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</si>
  <si>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</si>
  <si>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</si>
  <si>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</si>
  <si>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</si>
  <si>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</si>
  <si>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</si>
  <si>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</si>
  <si>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</si>
  <si>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</si>
  <si>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</si>
  <si>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</si>
  <si>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</si>
  <si>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</si>
  <si>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</si>
  <si>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</si>
  <si>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</si>
  <si>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</si>
  <si>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</si>
  <si>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</si>
  <si>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</si>
  <si>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</si>
  <si>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</si>
  <si>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</si>
  <si>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</si>
  <si>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</si>
  <si>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</si>
  <si>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</si>
  <si>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</si>
  <si>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</si>
  <si>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</si>
  <si>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</si>
  <si>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</si>
  <si>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</si>
  <si>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</si>
  <si>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</si>
  <si>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</si>
  <si>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</si>
  <si>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</si>
  <si>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</si>
  <si>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</si>
  <si>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</si>
  <si>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</si>
  <si>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</si>
  <si>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</si>
  <si>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</si>
  <si>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</si>
  <si>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</si>
  <si>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</si>
  <si>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</si>
  <si>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</si>
  <si>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</si>
  <si>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</si>
  <si>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</si>
  <si>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</si>
  <si>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</si>
  <si>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</si>
  <si>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</si>
  <si>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</si>
  <si>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</si>
  <si>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</si>
  <si>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</si>
  <si>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</si>
  <si>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</si>
  <si>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</si>
  <si>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</si>
  <si>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</si>
  <si>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</si>
  <si>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</si>
  <si>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</si>
  <si>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</si>
  <si>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</si>
  <si>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</si>
  <si>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</si>
  <si>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</si>
  <si>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</si>
  <si>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</si>
  <si>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</si>
  <si>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</si>
  <si>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</si>
  <si>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</si>
  <si>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</si>
  <si>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</si>
  <si>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</si>
  <si>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</si>
  <si>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</si>
  <si>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</si>
  <si>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</si>
  <si>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</si>
  <si>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</si>
  <si>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</si>
  <si>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</si>
  <si>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</si>
  <si>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</si>
  <si>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</si>
  <si>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</si>
  <si>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</si>
  <si>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</si>
  <si>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</si>
  <si>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</si>
  <si>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</si>
  <si>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</si>
  <si>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</si>
  <si>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</si>
  <si>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</si>
  <si>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</si>
  <si>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</si>
  <si>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</si>
  <si>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</si>
  <si>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</si>
  <si>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</si>
  <si>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</si>
  <si>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</si>
  <si>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</si>
  <si>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</si>
  <si>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</si>
  <si>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</si>
  <si>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</si>
  <si>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</si>
  <si>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</si>
  <si>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</si>
  <si>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</si>
  <si>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</si>
  <si>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</si>
  <si>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</si>
  <si>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</si>
  <si>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</si>
  <si>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</si>
  <si>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</si>
  <si>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</si>
  <si>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</si>
  <si>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</si>
  <si>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</si>
  <si>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</si>
  <si>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</si>
  <si>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</si>
  <si>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</si>
  <si>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</si>
  <si>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</si>
  <si>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</si>
  <si>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</si>
  <si>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</si>
  <si>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</si>
  <si>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</si>
  <si>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</si>
  <si>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</si>
  <si>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</si>
  <si>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</si>
  <si>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</si>
  <si>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</si>
  <si>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</si>
  <si>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</si>
  <si>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</si>
  <si>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</si>
  <si>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</si>
  <si>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</si>
  <si>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</si>
  <si>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</si>
  <si>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</si>
  <si>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</si>
  <si>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</si>
  <si>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</si>
  <si>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</si>
  <si>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</si>
  <si>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</si>
  <si>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</si>
  <si>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</si>
  <si>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</si>
  <si>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</si>
  <si>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</si>
  <si>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</si>
  <si>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</si>
  <si>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</si>
  <si>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</si>
  <si>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</si>
  <si>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</si>
  <si>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</si>
  <si>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</si>
  <si>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</si>
  <si>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</si>
  <si>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</si>
  <si>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</si>
  <si>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</si>
  <si>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</si>
  <si>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</si>
  <si>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</si>
  <si>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</si>
  <si>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</si>
  <si>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</si>
  <si>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</si>
  <si>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</si>
  <si>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</si>
  <si>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</si>
  <si>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</si>
  <si>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</si>
  <si>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</si>
  <si>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</si>
  <si>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</si>
  <si>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</si>
  <si>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</si>
  <si>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</si>
  <si>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</si>
  <si>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</si>
  <si>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</si>
  <si>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</si>
  <si>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</si>
  <si>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</si>
  <si>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</si>
  <si>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</si>
  <si>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</si>
  <si>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</si>
  <si>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</si>
  <si>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</si>
  <si>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</si>
  <si>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</si>
  <si>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</si>
  <si>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</si>
  <si>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</si>
  <si>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</si>
  <si>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</si>
  <si>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</si>
  <si>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</si>
  <si>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</si>
  <si>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</si>
  <si>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</si>
  <si>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</si>
  <si>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</si>
  <si>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</si>
  <si>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</si>
  <si>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</si>
  <si>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</si>
  <si>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</si>
  <si>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</si>
  <si>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</si>
  <si>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</si>
  <si>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</si>
  <si>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</si>
  <si>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</si>
  <si>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</si>
  <si>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</si>
  <si>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</si>
  <si>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</si>
  <si>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</si>
  <si>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</si>
  <si>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</si>
  <si>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</si>
  <si>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</si>
  <si>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</si>
  <si>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</si>
  <si>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</si>
  <si>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</si>
  <si>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</si>
  <si>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</si>
  <si>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</si>
  <si>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</si>
  <si>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</si>
  <si>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</si>
  <si>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</si>
  <si>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</si>
  <si>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</si>
  <si>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</si>
  <si>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</si>
  <si>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</si>
  <si>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</si>
  <si>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</si>
  <si>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</si>
  <si>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</si>
  <si>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</si>
  <si>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</si>
  <si>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</si>
  <si>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</si>
  <si>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</si>
  <si>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</si>
  <si>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</si>
  <si>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</si>
  <si>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</si>
  <si>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</si>
  <si>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</si>
  <si>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</si>
  <si>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</si>
  <si>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</si>
  <si>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</si>
  <si>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</si>
  <si>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</si>
  <si>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</si>
  <si>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</si>
  <si>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</si>
  <si>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</si>
  <si>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</si>
  <si>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</si>
  <si>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</si>
  <si>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</si>
  <si>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</si>
  <si>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</si>
  <si>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</si>
  <si>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</si>
  <si>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</si>
  <si>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</si>
  <si>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</si>
  <si>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</si>
  <si>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</si>
  <si>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</si>
  <si>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</si>
  <si>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</si>
  <si>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</si>
  <si>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</si>
  <si>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</si>
  <si>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</si>
  <si>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</si>
  <si>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</si>
  <si>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</si>
  <si>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</si>
  <si>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</si>
  <si>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</si>
  <si>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</si>
  <si>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</si>
  <si>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</si>
  <si>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</si>
  <si>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</si>
  <si>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</si>
  <si>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</si>
  <si>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</si>
  <si>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</si>
  <si>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</si>
  <si>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</si>
  <si>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</si>
  <si>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</si>
  <si>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</si>
  <si>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</si>
  <si>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</si>
  <si>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</si>
  <si>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</si>
  <si>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</si>
  <si>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</si>
  <si>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</si>
  <si>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</si>
  <si>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</si>
  <si>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</si>
  <si>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</si>
  <si>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</si>
  <si>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</si>
  <si>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</si>
  <si>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</si>
  <si>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</si>
  <si>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</si>
  <si>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</si>
  <si>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</si>
  <si>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</si>
  <si>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</si>
  <si>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</si>
  <si>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</si>
  <si>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</si>
  <si>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</si>
  <si>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</si>
  <si>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</si>
  <si>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</si>
  <si>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</si>
  <si>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</si>
  <si>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</si>
  <si>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</si>
  <si>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</si>
  <si>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</si>
  <si>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</si>
  <si>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</si>
  <si>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</si>
  <si>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</si>
  <si>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</si>
  <si>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</si>
  <si>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</si>
  <si>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</si>
  <si>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</si>
  <si>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</si>
  <si>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</si>
  <si>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</si>
  <si>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</si>
  <si>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</si>
  <si>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</si>
  <si>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</si>
  <si>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</si>
  <si>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</si>
  <si>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</si>
  <si>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</si>
  <si>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</si>
  <si>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</si>
  <si>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</si>
  <si>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</si>
  <si>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</si>
  <si>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</si>
  <si>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</si>
  <si>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</si>
  <si>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</si>
  <si>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</si>
  <si>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</si>
  <si>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</si>
  <si>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</si>
  <si>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</si>
  <si>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</si>
  <si>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</si>
  <si>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</si>
  <si>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</si>
  <si>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</si>
  <si>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</si>
  <si>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</si>
  <si>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</si>
  <si>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</si>
  <si>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</si>
  <si>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</si>
  <si>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</si>
  <si>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</si>
  <si>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</si>
  <si>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</si>
  <si>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</si>
  <si>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</si>
  <si>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</si>
  <si>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</si>
  <si>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</si>
  <si>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</si>
  <si>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</si>
  <si>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</si>
  <si>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</si>
  <si>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</si>
  <si>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</si>
  <si>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</si>
  <si>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</si>
  <si>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</si>
  <si>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</si>
  <si>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</si>
  <si>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</si>
  <si>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</si>
  <si>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</si>
  <si>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</si>
  <si>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</si>
  <si>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</si>
  <si>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</si>
  <si>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</si>
  <si>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</si>
  <si>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</si>
  <si>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</si>
  <si>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</si>
  <si>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</si>
  <si>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</si>
  <si>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</si>
  <si>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</si>
  <si>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</si>
  <si>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</si>
  <si>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</si>
  <si>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</si>
  <si>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</si>
  <si>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</si>
  <si>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</si>
  <si>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</si>
  <si>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</si>
  <si>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</si>
  <si>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</si>
  <si>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</si>
  <si>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</si>
  <si>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</si>
  <si>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</si>
  <si>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</si>
  <si>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</si>
  <si>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</si>
  <si>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</si>
  <si>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</si>
  <si>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</si>
  <si>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</si>
  <si>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</si>
  <si>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</si>
  <si>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</si>
  <si>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</si>
  <si>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</si>
  <si>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</si>
  <si>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</si>
  <si>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</si>
  <si>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</si>
  <si>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</si>
  <si>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</si>
  <si>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</si>
  <si>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</si>
  <si>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</si>
  <si>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</si>
  <si>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</si>
  <si>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</si>
  <si>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</si>
  <si>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</si>
  <si>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</si>
  <si>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</si>
  <si>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</si>
  <si>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</si>
  <si>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</si>
  <si>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</si>
  <si>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</si>
  <si>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</si>
  <si>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</si>
  <si>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</si>
  <si>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</si>
  <si>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</si>
  <si>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</si>
  <si>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</si>
  <si>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</si>
  <si>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</si>
  <si>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</si>
  <si>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</si>
  <si>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</si>
  <si>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</si>
  <si>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</si>
  <si>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</si>
  <si>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</si>
  <si>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</si>
  <si>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</si>
  <si>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</si>
  <si>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</si>
  <si>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</si>
  <si>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</si>
  <si>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</si>
  <si>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</si>
  <si>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</si>
  <si>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</si>
  <si>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</si>
  <si>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</si>
  <si>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</si>
  <si>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</si>
  <si>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</si>
  <si>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</si>
  <si>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</si>
  <si>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</si>
  <si>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</si>
  <si>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</si>
  <si>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</si>
  <si>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</si>
  <si>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</si>
  <si>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</si>
  <si>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</si>
  <si>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</si>
  <si>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</si>
  <si>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</si>
  <si>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</si>
  <si>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</si>
  <si>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</si>
  <si>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</si>
  <si>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</si>
  <si>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</si>
  <si>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</si>
  <si>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</si>
  <si>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</si>
  <si>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</si>
  <si>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</si>
  <si>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</si>
  <si>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</si>
  <si>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</si>
  <si>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</si>
  <si>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</si>
  <si>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</si>
  <si>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</si>
  <si>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</si>
  <si>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</si>
  <si>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</si>
  <si>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</si>
  <si>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</si>
  <si>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</si>
  <si>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</si>
  <si>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</si>
  <si>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</si>
  <si>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</si>
  <si>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</si>
  <si>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</si>
  <si>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</si>
  <si>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</si>
  <si>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</si>
  <si>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</si>
  <si>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</si>
  <si>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</si>
  <si>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</si>
  <si>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</si>
  <si>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</si>
  <si>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</si>
  <si>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</si>
  <si>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</si>
  <si>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</si>
  <si>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</si>
  <si>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</si>
  <si>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</si>
  <si>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</si>
  <si>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</si>
  <si>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</si>
  <si>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</si>
  <si>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</si>
  <si>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</si>
  <si>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</si>
  <si>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</si>
  <si>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</si>
  <si>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</si>
  <si>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</si>
  <si>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</si>
  <si>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</si>
  <si>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</si>
  <si>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</si>
  <si>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</si>
  <si>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</si>
  <si>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</si>
  <si>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</si>
  <si>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</si>
  <si>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</si>
  <si>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</si>
  <si>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</si>
  <si>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</si>
  <si>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</si>
  <si>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</si>
  <si>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</si>
  <si>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</si>
  <si>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</si>
  <si>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</si>
  <si>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</si>
  <si>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</si>
  <si>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</si>
  <si>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</si>
  <si>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</si>
  <si>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</si>
  <si>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</si>
  <si>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</si>
  <si>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</si>
  <si>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</si>
  <si>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</si>
  <si>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</si>
  <si>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</si>
  <si>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</si>
  <si>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</si>
  <si>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</si>
  <si>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</si>
  <si>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</si>
  <si>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</si>
  <si>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</si>
  <si>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</si>
  <si>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</si>
  <si>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</si>
  <si>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</si>
  <si>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</si>
  <si>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</si>
  <si>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</si>
  <si>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</si>
  <si>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</si>
  <si>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</si>
  <si>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</si>
  <si>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</si>
  <si>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</si>
  <si>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</si>
  <si>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</si>
  <si>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</si>
  <si>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</si>
  <si>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</si>
  <si>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</si>
  <si>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</si>
  <si>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</si>
  <si>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</si>
  <si>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</si>
  <si>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</si>
  <si>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</si>
  <si>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</si>
  <si>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</si>
  <si>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</si>
  <si>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</si>
  <si>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</si>
  <si>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</si>
  <si>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</si>
  <si>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</si>
  <si>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</si>
  <si>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</si>
  <si>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</si>
  <si>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</si>
  <si>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</si>
  <si>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</si>
  <si>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</si>
  <si>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</si>
  <si>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</si>
  <si>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</si>
  <si>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</si>
  <si>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</si>
  <si>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</si>
  <si>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</si>
  <si>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</si>
  <si>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</si>
  <si>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</si>
  <si>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</si>
  <si>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</si>
  <si>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</si>
  <si>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</si>
  <si>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</si>
  <si>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</si>
  <si>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</si>
  <si>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</si>
  <si>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</si>
  <si>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</si>
  <si>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</si>
  <si>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</si>
  <si>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</si>
  <si>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</si>
  <si>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</si>
  <si>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</si>
  <si>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</si>
  <si>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</si>
  <si>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</si>
  <si>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</si>
  <si>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</si>
  <si>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</si>
  <si>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</si>
  <si>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</si>
  <si>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</si>
  <si>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</si>
  <si>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</si>
  <si>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</si>
  <si>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</si>
  <si>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</si>
  <si>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</si>
  <si>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</si>
  <si>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</si>
  <si>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</si>
  <si>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</si>
  <si>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</si>
  <si>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</si>
  <si>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</si>
  <si>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</si>
  <si>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</si>
  <si>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</si>
  <si>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</si>
  <si>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</si>
  <si>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</si>
  <si>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</si>
  <si>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</si>
  <si>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</si>
  <si>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</si>
  <si>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</si>
  <si>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</si>
  <si>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</si>
  <si>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</si>
  <si>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</si>
  <si>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</si>
  <si>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</si>
  <si>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</si>
  <si>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</si>
  <si>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</si>
  <si>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</si>
  <si>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</si>
  <si>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</si>
  <si>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</si>
  <si>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</si>
  <si>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</si>
  <si>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</si>
  <si>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</si>
  <si>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</si>
  <si>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</si>
  <si>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</si>
  <si>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</si>
  <si>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</si>
  <si>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</si>
  <si>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</si>
  <si>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</si>
  <si>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</si>
  <si>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</si>
  <si>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</si>
  <si>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</si>
  <si>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</si>
  <si>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</si>
  <si>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</si>
  <si>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</si>
  <si>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</si>
  <si>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</si>
  <si>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</si>
  <si>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</si>
  <si>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</si>
  <si>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</si>
  <si>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</si>
  <si>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</si>
  <si>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</si>
  <si>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</si>
  <si>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</si>
  <si>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</si>
  <si>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</si>
  <si>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</si>
  <si>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</si>
  <si>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</si>
  <si>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</si>
  <si>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</si>
  <si>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</si>
  <si>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</si>
  <si>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</si>
  <si>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</si>
  <si>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</si>
  <si>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</si>
  <si>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</si>
  <si>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</si>
  <si>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</si>
  <si>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</si>
  <si>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</si>
  <si>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</si>
  <si>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</si>
  <si>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</si>
  <si>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</si>
  <si>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</si>
  <si>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</si>
  <si>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</si>
  <si>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</si>
  <si>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</si>
  <si>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</si>
  <si>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</si>
  <si>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</si>
  <si>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</si>
  <si>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</si>
  <si>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</si>
  <si>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</si>
  <si>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</si>
  <si>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</si>
  <si>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</si>
  <si>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</si>
  <si>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</si>
  <si>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</si>
  <si>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</si>
  <si>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</si>
  <si>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</si>
  <si>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</si>
  <si>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</si>
  <si>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</si>
  <si>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</si>
  <si>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</si>
  <si>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</si>
  <si>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</si>
  <si>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</si>
  <si>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</si>
  <si>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</si>
  <si>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</si>
  <si>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</si>
  <si>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</si>
  <si>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</si>
  <si>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</si>
  <si>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</si>
  <si>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</si>
  <si>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</si>
  <si>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</si>
  <si>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</si>
  <si>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</si>
  <si>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</si>
  <si>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</si>
  <si>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</si>
  <si>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</si>
  <si>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</si>
  <si>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</si>
  <si>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</si>
  <si>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</si>
  <si>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</si>
  <si>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</si>
  <si>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</si>
  <si>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</si>
  <si>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</si>
  <si>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</si>
  <si>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</si>
  <si>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</si>
  <si>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</si>
  <si>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</si>
  <si>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</si>
  <si>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</si>
  <si>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</si>
  <si>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</si>
  <si>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</si>
  <si>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</si>
  <si>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</si>
  <si>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</si>
  <si>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</si>
  <si>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</si>
  <si>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</si>
  <si>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</si>
  <si>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</si>
  <si>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</si>
  <si>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</si>
  <si>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</si>
  <si>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</si>
  <si>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</si>
  <si>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</si>
  <si>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</si>
  <si>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</si>
  <si>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</si>
  <si>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</si>
  <si>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</si>
  <si>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</si>
  <si>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</si>
  <si>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</si>
  <si>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</si>
  <si>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</si>
  <si>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</si>
  <si>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</si>
  <si>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</si>
  <si>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</si>
  <si>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</si>
  <si>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</si>
  <si>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</si>
  <si>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</si>
  <si>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</si>
  <si>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</si>
  <si>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</si>
  <si>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</si>
  <si>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</si>
  <si>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</si>
  <si>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</si>
  <si>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</si>
  <si>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</si>
  <si>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</si>
  <si>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</si>
  <si>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</si>
  <si>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</si>
  <si>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</si>
  <si>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</si>
  <si>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</si>
  <si>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</si>
  <si>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</si>
  <si>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</si>
  <si>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</si>
  <si>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</si>
  <si>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</si>
  <si>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</si>
  <si>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</si>
  <si>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</si>
  <si>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</si>
  <si>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</si>
  <si>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</si>
  <si>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</si>
  <si>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</si>
  <si>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</si>
  <si>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</si>
  <si>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</si>
  <si>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</si>
  <si>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</si>
  <si>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</si>
  <si>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</si>
  <si>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</si>
  <si>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</si>
  <si>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</si>
  <si>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</si>
  <si>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</si>
  <si>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</si>
  <si>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</si>
  <si>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</si>
  <si>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</si>
  <si>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</si>
  <si>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</si>
  <si>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</si>
  <si>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</si>
  <si>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</si>
  <si>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</si>
  <si>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</si>
  <si>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</si>
  <si>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</si>
  <si>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</si>
  <si>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</si>
  <si>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</si>
  <si>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</si>
  <si>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</si>
  <si>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</si>
  <si>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</si>
  <si>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</si>
  <si>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</si>
  <si>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</si>
  <si>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</si>
  <si>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</si>
  <si>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</si>
  <si>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</si>
  <si>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</si>
  <si>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</si>
  <si>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</si>
  <si>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</si>
  <si>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</si>
  <si>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</si>
  <si>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</si>
  <si>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</si>
  <si>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</si>
  <si>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</si>
  <si>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</si>
  <si>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</si>
  <si>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</si>
  <si>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</si>
  <si>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</si>
  <si>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</si>
  <si>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</si>
  <si>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</si>
  <si>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</si>
  <si>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</si>
  <si>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</si>
  <si>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</si>
  <si>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</si>
  <si>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</si>
  <si>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</si>
  <si>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</si>
  <si>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</si>
  <si>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</si>
  <si>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</si>
  <si>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</si>
  <si>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</si>
  <si>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</si>
  <si>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</si>
  <si>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</si>
  <si>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</si>
  <si>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</si>
  <si>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</si>
  <si>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</si>
  <si>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</si>
  <si>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</si>
  <si>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</si>
  <si>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</si>
  <si>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</si>
  <si>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</si>
  <si>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</si>
  <si>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</si>
  <si>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</si>
  <si>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</si>
  <si>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</si>
  <si>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</si>
  <si>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</si>
  <si>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</si>
  <si>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</si>
  <si>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</si>
  <si>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</si>
  <si>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</si>
  <si>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</si>
  <si>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</si>
  <si>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</si>
  <si>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</si>
  <si>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</si>
  <si>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</si>
  <si>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</si>
  <si>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</si>
  <si>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</si>
  <si>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</si>
  <si>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</si>
  <si>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</si>
  <si>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</si>
  <si>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</si>
  <si>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</si>
  <si>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</si>
  <si>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</si>
  <si>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</si>
  <si>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</si>
  <si>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</si>
  <si>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</si>
  <si>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</si>
  <si>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</si>
  <si>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</si>
  <si>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</si>
  <si>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</si>
  <si>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</si>
  <si>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</si>
  <si>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</si>
  <si>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</si>
  <si>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</si>
  <si>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</si>
  <si>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</si>
  <si>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</si>
  <si>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</si>
  <si>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</si>
  <si>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</si>
  <si>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</si>
  <si>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</si>
  <si>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</si>
  <si>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</si>
  <si>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</si>
  <si>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</si>
  <si>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</si>
  <si>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</si>
  <si>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</si>
  <si>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</si>
  <si>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</si>
  <si>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</si>
  <si>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</si>
  <si>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</si>
  <si>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</si>
  <si>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</si>
  <si>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</si>
  <si>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</si>
  <si>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</si>
  <si>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</si>
  <si>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</si>
  <si>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</si>
  <si>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</si>
  <si>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</si>
  <si>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</si>
  <si>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</si>
  <si>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</si>
  <si>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</si>
  <si>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</si>
  <si>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</si>
  <si>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</si>
  <si>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</si>
  <si>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</si>
  <si>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</si>
  <si>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</si>
  <si>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</si>
  <si>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</si>
  <si>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</si>
  <si>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</si>
  <si>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</si>
  <si>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</si>
  <si>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</si>
  <si>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</si>
  <si>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</si>
  <si>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</si>
  <si>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</si>
  <si>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</si>
  <si>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</si>
  <si>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</si>
  <si>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</si>
  <si>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</si>
  <si>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</si>
  <si>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</si>
  <si>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</si>
  <si>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</si>
  <si>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</si>
  <si>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</si>
  <si>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</si>
  <si>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</si>
  <si>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</si>
  <si>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</si>
  <si>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</si>
  <si>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</si>
  <si>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</si>
  <si>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</si>
  <si>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</si>
  <si>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</si>
  <si>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</si>
  <si>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</si>
  <si>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</si>
  <si>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</si>
  <si>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</si>
  <si>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</si>
  <si>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</si>
  <si>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</si>
  <si>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</si>
  <si>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</si>
  <si>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</si>
  <si>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</si>
  <si>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</si>
  <si>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</si>
  <si>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</si>
  <si>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</si>
  <si>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</si>
  <si>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</si>
  <si>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</si>
  <si>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</si>
  <si>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</si>
  <si>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</si>
  <si>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</si>
  <si>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</si>
  <si>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</si>
  <si>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</si>
  <si>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</si>
  <si>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</si>
  <si>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</si>
  <si>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</si>
  <si>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</si>
  <si>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</si>
  <si>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</si>
  <si>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</si>
  <si>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</si>
  <si>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</si>
  <si>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</si>
  <si>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</si>
  <si>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</si>
  <si>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</si>
  <si>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</si>
  <si>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</si>
  <si>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</si>
  <si>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</si>
  <si>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</si>
  <si>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</si>
  <si>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</si>
  <si>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</si>
  <si>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</si>
  <si>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</si>
  <si>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</si>
  <si>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</si>
  <si>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</si>
  <si>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</si>
  <si>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</si>
  <si>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</si>
  <si>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</si>
  <si>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</si>
  <si>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</si>
  <si>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</si>
  <si>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</si>
  <si>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</si>
  <si>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</si>
  <si>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</si>
  <si>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</si>
  <si>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</si>
  <si>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</si>
  <si>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</si>
  <si>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</si>
  <si>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</si>
  <si>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</si>
  <si>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</si>
  <si>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</si>
  <si>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</si>
  <si>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</si>
  <si>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</si>
  <si>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</si>
  <si>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</si>
  <si>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</si>
  <si>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</si>
  <si>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</si>
  <si>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</si>
  <si>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</si>
  <si>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</si>
  <si>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</si>
  <si>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</si>
  <si>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</si>
  <si>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</si>
  <si>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</si>
  <si>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</si>
  <si>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</si>
  <si>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</si>
  <si>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</si>
  <si>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</si>
  <si>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</si>
  <si>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</si>
  <si>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</si>
  <si>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</si>
  <si>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</si>
  <si>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</si>
  <si>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</si>
  <si>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</si>
  <si>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</si>
  <si>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</si>
  <si>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</si>
  <si>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</si>
  <si>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</si>
  <si>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</si>
  <si>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</si>
  <si>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</si>
  <si>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</si>
  <si>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</si>
  <si>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</si>
  <si>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</si>
  <si>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</si>
  <si>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</si>
  <si>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</si>
  <si>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</si>
  <si>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</si>
  <si>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</si>
  <si>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</si>
  <si>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</si>
  <si>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</si>
  <si>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</si>
  <si>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</si>
  <si>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</si>
  <si>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</si>
  <si>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</si>
  <si>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</si>
  <si>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</si>
  <si>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</si>
  <si>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</si>
  <si>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</si>
  <si>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</si>
  <si>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</si>
  <si>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</si>
  <si>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</si>
  <si>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</si>
  <si>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</si>
  <si>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</si>
  <si>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</si>
  <si>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</si>
  <si>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</si>
  <si>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</si>
  <si>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</si>
  <si>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</si>
  <si>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</si>
  <si>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</si>
  <si>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</si>
  <si>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</si>
  <si>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</si>
  <si>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</si>
  <si>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</si>
  <si>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</si>
  <si>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</si>
  <si>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</si>
  <si>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</si>
  <si>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</si>
  <si>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</si>
  <si>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</si>
  <si>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</si>
  <si>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</si>
  <si>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</si>
  <si>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</si>
  <si>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</si>
  <si>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</si>
  <si>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</si>
  <si>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</si>
  <si>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</si>
  <si>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</si>
  <si>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</si>
  <si>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</si>
  <si>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</si>
  <si>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</si>
  <si>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</si>
  <si>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</si>
  <si>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</si>
  <si>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</si>
  <si>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</si>
  <si>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</si>
  <si>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</si>
  <si>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</si>
  <si>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</si>
  <si>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</si>
  <si>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</si>
  <si>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</si>
  <si>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</si>
  <si>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</si>
  <si>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</si>
  <si>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</si>
  <si>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</si>
  <si>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</si>
  <si>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</si>
  <si>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</si>
  <si>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</si>
  <si>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</si>
  <si>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</si>
  <si>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</si>
  <si>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</si>
  <si>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</si>
  <si>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</si>
  <si>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</si>
  <si>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</si>
  <si>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</si>
  <si>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</si>
  <si>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</si>
  <si>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</si>
  <si>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</si>
  <si>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</si>
  <si>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</si>
  <si>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</si>
  <si>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</si>
  <si>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</si>
  <si>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</si>
  <si>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</si>
  <si>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</si>
  <si>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</si>
  <si>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</si>
  <si>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</si>
  <si>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</si>
  <si>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</si>
  <si>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</si>
  <si>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</si>
  <si>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</si>
  <si>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</si>
  <si>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</si>
  <si>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</si>
  <si>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</si>
  <si>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</si>
  <si>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</si>
  <si>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</si>
  <si>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</si>
  <si>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</si>
  <si>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</si>
  <si>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</si>
  <si>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</si>
  <si>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</si>
  <si>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</si>
  <si>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</si>
  <si>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</si>
  <si>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</si>
  <si>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</si>
  <si>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</si>
  <si>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</si>
  <si>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</si>
  <si>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</si>
  <si>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</si>
  <si>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</si>
  <si>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</si>
  <si>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</si>
  <si>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</si>
  <si>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</si>
  <si>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</si>
  <si>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</si>
  <si>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</si>
  <si>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</si>
  <si>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</si>
  <si>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</si>
  <si>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</si>
  <si>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</si>
  <si>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</si>
  <si>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</si>
  <si>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</si>
  <si>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</si>
  <si>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</si>
  <si>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</si>
  <si>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</si>
  <si>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</si>
  <si>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</si>
  <si>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</si>
  <si>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</si>
  <si>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</si>
  <si>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</si>
  <si>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</si>
  <si>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</si>
  <si>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</si>
  <si>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</si>
  <si>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</si>
  <si>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</si>
  <si>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</si>
  <si>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</si>
  <si>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</si>
  <si>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</si>
  <si>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</si>
  <si>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</si>
  <si>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</si>
  <si>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</si>
  <si>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</si>
  <si>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</si>
  <si>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</si>
  <si>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</si>
  <si>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</si>
  <si>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</si>
  <si>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</si>
  <si>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</si>
  <si>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</si>
  <si>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</si>
  <si>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</si>
  <si>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</si>
  <si>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</si>
  <si>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</si>
  <si>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</si>
  <si>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</si>
  <si>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</si>
  <si>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</si>
  <si>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</si>
  <si>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</si>
  <si>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</si>
  <si>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</si>
  <si>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</si>
  <si>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</si>
  <si>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</si>
  <si>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</si>
  <si>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</si>
  <si>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</si>
  <si>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</si>
  <si>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</si>
  <si>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</si>
  <si>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</si>
  <si>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</si>
  <si>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</si>
  <si>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</si>
  <si>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</si>
  <si>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</si>
  <si>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</si>
  <si>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</si>
  <si>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</si>
  <si>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</si>
  <si>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</si>
  <si>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</si>
  <si>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</si>
  <si>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</si>
  <si>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</si>
  <si>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</si>
  <si>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</si>
  <si>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</si>
  <si>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</si>
  <si>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</si>
  <si>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</si>
  <si>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</si>
  <si>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</si>
  <si>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</si>
  <si>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</si>
  <si>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</si>
  <si>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</si>
  <si>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</si>
  <si>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</si>
  <si>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</si>
  <si>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</si>
  <si>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</si>
  <si>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</si>
  <si>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</si>
  <si>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</si>
  <si>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</si>
  <si>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</si>
  <si>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</si>
  <si>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</si>
  <si>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</si>
  <si>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</si>
  <si>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</si>
  <si>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</si>
  <si>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</si>
  <si>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</si>
  <si>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</si>
  <si>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</si>
  <si>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</si>
  <si>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</si>
  <si>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</si>
  <si>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</si>
  <si>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</si>
  <si>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</si>
  <si>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</si>
  <si>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</si>
  <si>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</si>
  <si>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</si>
  <si>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</si>
  <si>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</si>
  <si>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</si>
  <si>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</si>
  <si>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</si>
  <si>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</si>
  <si>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</si>
  <si>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</si>
  <si>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</si>
  <si>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</si>
  <si>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</si>
  <si>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</si>
  <si>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</si>
  <si>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</si>
  <si>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</si>
  <si>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</si>
  <si>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</si>
  <si>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</si>
  <si>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</si>
  <si>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</si>
  <si>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</si>
  <si>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</si>
  <si>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</si>
  <si>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</si>
  <si>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</si>
  <si>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</si>
  <si>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</si>
  <si>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</si>
  <si>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</si>
  <si>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</si>
  <si>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</si>
  <si>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</si>
  <si>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</si>
  <si>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</si>
  <si>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</si>
  <si>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</si>
  <si>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</si>
  <si>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</si>
  <si>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</si>
  <si>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</si>
  <si>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</si>
  <si>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</si>
  <si>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</si>
  <si>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</si>
  <si>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</si>
  <si>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</si>
  <si>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</si>
  <si>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</si>
  <si>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</si>
  <si>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</si>
  <si>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</si>
  <si>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</si>
  <si>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</si>
  <si>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</si>
  <si>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</si>
  <si>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</si>
  <si>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</si>
  <si>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</si>
  <si>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</si>
  <si>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</si>
  <si>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</si>
  <si>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</si>
  <si>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</si>
  <si>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</si>
  <si>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</si>
  <si>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</si>
  <si>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</si>
  <si>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</si>
  <si>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</si>
  <si>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</si>
  <si>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</si>
  <si>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</si>
  <si>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</si>
  <si>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</si>
  <si>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</si>
  <si>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</si>
  <si>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</si>
  <si>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</si>
  <si>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</si>
  <si>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</si>
  <si>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</si>
  <si>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</si>
  <si>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</si>
  <si>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</si>
  <si>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</si>
  <si>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</si>
  <si>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</si>
  <si>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</si>
  <si>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</si>
  <si>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</si>
  <si>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</si>
  <si>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</si>
  <si>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</si>
  <si>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</si>
  <si>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</si>
  <si>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</si>
  <si>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</si>
  <si>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</si>
  <si>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</si>
  <si>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</si>
  <si>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</si>
  <si>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</si>
  <si>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</si>
  <si>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</si>
  <si>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</si>
  <si>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</si>
  <si>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</si>
  <si>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</si>
  <si>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</si>
  <si>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</si>
  <si>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</si>
  <si>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</si>
  <si>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</si>
  <si>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</si>
  <si>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</si>
  <si>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</si>
  <si>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</si>
  <si>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</si>
  <si>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</si>
  <si>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</si>
  <si>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</si>
  <si>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</si>
  <si>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</si>
  <si>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</si>
  <si>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</si>
  <si>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</si>
  <si>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</si>
  <si>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</si>
  <si>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</si>
  <si>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</si>
  <si>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</si>
  <si>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</si>
  <si>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</si>
  <si>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</si>
  <si>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</si>
  <si>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</si>
  <si>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</si>
  <si>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</si>
  <si>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</si>
  <si>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</si>
  <si>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</si>
  <si>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</si>
  <si>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</si>
  <si>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</si>
  <si>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</si>
  <si>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</si>
  <si>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</si>
  <si>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</si>
  <si>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</si>
  <si>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</si>
  <si>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</si>
  <si>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</si>
  <si>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</si>
  <si>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</si>
  <si>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</si>
  <si>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</si>
  <si>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</si>
  <si>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</si>
  <si>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</si>
  <si>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</si>
  <si>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</si>
  <si>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</si>
  <si>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</si>
  <si>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</si>
  <si>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</si>
  <si>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</si>
  <si>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</si>
  <si>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</si>
  <si>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</si>
  <si>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</si>
  <si>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</si>
  <si>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</si>
  <si>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</si>
  <si>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</si>
  <si>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</si>
  <si>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</si>
  <si>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</si>
  <si>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</si>
  <si>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</si>
  <si>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</si>
  <si>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</si>
  <si>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</si>
  <si>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</si>
  <si>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</si>
  <si>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</si>
  <si>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</si>
  <si>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</si>
  <si>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</si>
  <si>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</si>
  <si>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</si>
  <si>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</si>
  <si>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</si>
  <si>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</si>
  <si>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</si>
  <si>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</si>
  <si>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</si>
  <si>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</si>
  <si>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</si>
  <si>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</si>
  <si>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</si>
  <si>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</si>
  <si>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</si>
  <si>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</si>
  <si>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</si>
  <si>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</si>
  <si>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</si>
  <si>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</si>
  <si>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</si>
  <si>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</si>
  <si>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</si>
  <si>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</si>
  <si>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</si>
  <si>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</si>
  <si>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</si>
  <si>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</si>
  <si>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</si>
  <si>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</si>
  <si>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</si>
  <si>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</si>
  <si>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</si>
  <si>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</si>
  <si>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</si>
  <si>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</si>
  <si>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</si>
  <si>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</si>
  <si>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</si>
  <si>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</si>
  <si>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</si>
  <si>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</si>
  <si>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</si>
  <si>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</si>
  <si>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</si>
  <si>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</si>
  <si>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</si>
  <si>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</si>
  <si>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</si>
  <si>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</si>
  <si>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</si>
  <si>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</si>
  <si>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</si>
  <si>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</si>
  <si>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</si>
  <si>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</si>
  <si>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</si>
  <si>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</si>
  <si>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</si>
  <si>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</si>
  <si>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</si>
  <si>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</si>
  <si>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</si>
  <si>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</si>
  <si>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</si>
  <si>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</si>
  <si>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</si>
  <si>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</si>
  <si>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</si>
  <si>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</si>
  <si>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</si>
  <si>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</si>
  <si>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</si>
  <si>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</si>
  <si>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</si>
  <si>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</si>
  <si>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</si>
  <si>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</si>
  <si>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</si>
  <si>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</si>
  <si>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</si>
  <si>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</si>
  <si>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</si>
  <si>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</si>
  <si>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</si>
  <si>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</si>
  <si>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</si>
  <si>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</si>
  <si>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</si>
  <si>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</si>
  <si>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</si>
  <si>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</si>
  <si>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</si>
  <si>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</si>
  <si>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</si>
  <si>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</si>
  <si>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</si>
  <si>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</si>
  <si>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</si>
  <si>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</si>
  <si>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</si>
  <si>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</si>
  <si>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</si>
  <si>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</si>
  <si>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</si>
  <si>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</si>
  <si>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</si>
  <si>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</si>
  <si>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</si>
  <si>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</si>
  <si>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</si>
  <si>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</si>
  <si>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</si>
  <si>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</si>
  <si>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</si>
  <si>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</si>
  <si>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</si>
  <si>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</si>
  <si>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</si>
  <si>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</si>
  <si>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</si>
  <si>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</si>
  <si>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</si>
  <si>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</si>
  <si>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</si>
  <si>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</si>
  <si>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</si>
  <si>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</si>
  <si>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</si>
  <si>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</si>
  <si>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</si>
  <si>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</si>
  <si>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</si>
  <si>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</si>
  <si>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</si>
  <si>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</si>
  <si>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</si>
  <si>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</si>
  <si>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</si>
  <si>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</si>
  <si>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</si>
  <si>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</si>
  <si>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</si>
  <si>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</si>
  <si>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</si>
  <si>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</si>
  <si>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</si>
  <si>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</si>
  <si>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</si>
  <si>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</si>
  <si>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</si>
  <si>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</si>
  <si>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</si>
  <si>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</si>
  <si>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</si>
  <si>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</si>
  <si>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</si>
  <si>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</si>
  <si>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</si>
  <si>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</si>
  <si>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</si>
  <si>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</si>
  <si>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</si>
  <si>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</si>
  <si>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</si>
  <si>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</si>
  <si>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</si>
  <si>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</si>
  <si>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</si>
  <si>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</si>
  <si>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</si>
  <si>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</si>
  <si>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</si>
  <si>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</si>
  <si>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</si>
  <si>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</si>
  <si>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</si>
  <si>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</si>
  <si>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</si>
  <si>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</si>
  <si>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</si>
  <si>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</si>
  <si>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</si>
  <si>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</si>
  <si>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</si>
  <si>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</si>
  <si>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</si>
  <si>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</si>
  <si>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</si>
  <si>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</si>
  <si>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</si>
  <si>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</si>
  <si>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</si>
  <si>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</si>
  <si>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</si>
  <si>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</si>
  <si>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</si>
  <si>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</si>
  <si>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</si>
  <si>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</si>
  <si>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</si>
  <si>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</si>
  <si>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</si>
  <si>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</si>
  <si>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</si>
  <si>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</si>
  <si>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</si>
  <si>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</si>
  <si>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</si>
  <si>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</si>
  <si>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</si>
  <si>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</si>
  <si>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</si>
  <si>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</si>
  <si>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</si>
  <si>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</si>
  <si>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</si>
  <si>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</si>
  <si>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</si>
  <si>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</si>
  <si>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</si>
  <si>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</si>
  <si>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</si>
  <si>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</si>
  <si>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</si>
  <si>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</si>
  <si>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</si>
  <si>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</si>
  <si>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</si>
  <si>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</si>
  <si>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</si>
  <si>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</si>
  <si>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</si>
  <si>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</si>
  <si>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</si>
  <si>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</si>
  <si>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</si>
  <si>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</si>
  <si>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</si>
  <si>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</si>
  <si>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</si>
  <si>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</si>
  <si>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</si>
  <si>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</si>
  <si>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</si>
  <si>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</si>
  <si>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</si>
  <si>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</si>
  <si>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</si>
  <si>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</si>
  <si>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</si>
  <si>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</si>
  <si>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</si>
  <si>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</si>
  <si>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</si>
  <si>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</si>
  <si>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</si>
  <si>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</si>
  <si>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</si>
  <si>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</si>
  <si>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</si>
  <si>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</si>
  <si>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</si>
  <si>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</si>
  <si>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</si>
  <si>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</si>
  <si>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</si>
  <si>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</si>
  <si>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</si>
  <si>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</si>
  <si>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</si>
  <si>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</si>
  <si>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</si>
  <si>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</si>
  <si>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</si>
  <si>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</si>
  <si>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</si>
  <si>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</si>
  <si>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</si>
  <si>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</si>
  <si>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</si>
  <si>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</si>
  <si>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</si>
  <si>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</si>
  <si>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</si>
  <si>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</si>
  <si>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</si>
  <si>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</si>
  <si>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</si>
  <si>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</si>
  <si>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</si>
  <si>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</si>
  <si>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</si>
  <si>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</si>
  <si>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</si>
  <si>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</si>
  <si>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</si>
  <si>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</si>
  <si>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</si>
  <si>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</si>
  <si>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</si>
  <si>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</si>
  <si>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</si>
  <si>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</si>
  <si>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</si>
  <si>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</si>
  <si>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</si>
  <si>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</si>
  <si>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</si>
  <si>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</si>
  <si>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</si>
  <si>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</si>
  <si>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</si>
  <si>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</si>
  <si>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</si>
  <si>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</si>
  <si>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</si>
  <si>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</si>
  <si>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</si>
  <si>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</si>
  <si>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</si>
  <si>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</si>
  <si>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</si>
  <si>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</si>
  <si>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</si>
  <si>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</si>
  <si>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</si>
  <si>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</si>
  <si>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</si>
  <si>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</si>
  <si>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</si>
  <si>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</si>
  <si>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</si>
  <si>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</si>
  <si>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</si>
  <si>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</si>
  <si>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</si>
  <si>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</si>
  <si>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</si>
  <si>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</si>
  <si>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</si>
  <si>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</si>
  <si>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</si>
  <si>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</si>
  <si>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</si>
  <si>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</si>
  <si>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</si>
  <si>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</si>
  <si>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</si>
  <si>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</si>
  <si>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</si>
  <si>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</si>
  <si>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</si>
  <si>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</si>
  <si>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</si>
  <si>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</si>
  <si>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</si>
  <si>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</si>
  <si>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</si>
  <si>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</si>
  <si>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</si>
  <si>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</si>
  <si>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</si>
  <si>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</si>
  <si>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</si>
  <si>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</si>
  <si>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</si>
  <si>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</si>
  <si>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</si>
  <si>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</si>
  <si>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</si>
  <si>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</si>
  <si>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</si>
  <si>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</si>
  <si>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</si>
  <si>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</si>
  <si>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</si>
  <si>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</si>
  <si>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</si>
  <si>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</si>
  <si>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</si>
  <si>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</si>
  <si>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</si>
  <si>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</si>
  <si>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</si>
  <si>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</si>
  <si>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</si>
  <si>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</si>
  <si>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</si>
  <si>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</si>
  <si>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</si>
  <si>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</si>
  <si>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</si>
  <si>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</si>
  <si>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</si>
  <si>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</si>
  <si>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</si>
  <si>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</si>
  <si>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</si>
  <si>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</si>
  <si>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</si>
  <si>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</si>
  <si>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</si>
  <si>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</si>
  <si>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</si>
  <si>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</si>
  <si>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</si>
  <si>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</si>
  <si>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</si>
  <si>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</si>
  <si>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</si>
  <si>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</si>
  <si>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</si>
  <si>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</si>
  <si>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</si>
  <si>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</si>
  <si>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</si>
  <si>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</si>
  <si>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</si>
  <si>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</si>
  <si>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</si>
  <si>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</si>
  <si>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</si>
  <si>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</si>
  <si>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</si>
  <si>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</si>
  <si>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</si>
  <si>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</si>
  <si>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</si>
  <si>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</si>
  <si>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</si>
  <si>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</si>
  <si>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</si>
  <si>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</si>
  <si>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</si>
  <si>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</si>
  <si>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</si>
  <si>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</si>
  <si>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</si>
  <si>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</si>
  <si>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</si>
  <si>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</si>
  <si>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</si>
  <si>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</si>
  <si>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</si>
  <si>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</si>
  <si>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</si>
  <si>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</si>
  <si>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</si>
  <si>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</si>
  <si>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</si>
  <si>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</si>
  <si>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</si>
  <si>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</si>
  <si>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</si>
  <si>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</si>
  <si>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</si>
  <si>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</si>
  <si>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</si>
  <si>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</si>
  <si>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</si>
  <si>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</si>
  <si>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</si>
  <si>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</si>
  <si>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</si>
  <si>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</si>
  <si>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</si>
  <si>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</si>
  <si>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</si>
  <si>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</si>
  <si>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</si>
  <si>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</si>
  <si>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</si>
  <si>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</si>
  <si>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</si>
  <si>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</si>
  <si>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</si>
  <si>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</si>
  <si>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</si>
  <si>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</si>
  <si>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</si>
  <si>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</si>
  <si>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</si>
  <si>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</si>
  <si>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</si>
  <si>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</si>
  <si>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</si>
  <si>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</si>
  <si>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</si>
  <si>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</si>
  <si>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</si>
  <si>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</si>
  <si>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</si>
  <si>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</si>
  <si>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</si>
  <si>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</si>
  <si>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</si>
  <si>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</si>
  <si>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</si>
  <si>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</si>
  <si>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</si>
  <si>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</si>
  <si>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</si>
  <si>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</si>
  <si>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</si>
  <si>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</si>
  <si>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</si>
  <si>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</si>
  <si>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</si>
  <si>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</si>
  <si>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</si>
  <si>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</si>
  <si>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</si>
  <si>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</si>
  <si>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</si>
  <si>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</si>
  <si>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</si>
  <si>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</si>
  <si>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</si>
  <si>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</si>
  <si>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</si>
  <si>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</si>
  <si>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</si>
  <si>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</si>
  <si>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</si>
  <si>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</si>
  <si>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</si>
  <si>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</si>
  <si>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</si>
  <si>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</si>
  <si>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</si>
  <si>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</si>
  <si>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</si>
  <si>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</si>
  <si>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</si>
  <si>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</si>
  <si>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</si>
  <si>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</si>
  <si>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</si>
  <si>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</si>
  <si>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</si>
  <si>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</si>
  <si>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</si>
  <si>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</si>
  <si>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</si>
  <si>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</si>
  <si>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</si>
  <si>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</si>
  <si>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</si>
  <si>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</si>
  <si>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</si>
  <si>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</si>
  <si>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</si>
  <si>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</si>
  <si>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</si>
  <si>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</si>
  <si>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</si>
  <si>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</si>
  <si>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</si>
  <si>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</si>
  <si>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</si>
  <si>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</si>
  <si>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</si>
  <si>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</si>
  <si>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</si>
  <si>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</si>
  <si>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</si>
  <si>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</si>
  <si>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</si>
  <si>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</si>
  <si>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</si>
  <si>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</si>
  <si>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</si>
  <si>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</si>
  <si>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</si>
  <si>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</si>
  <si>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</si>
  <si>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</si>
  <si>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</si>
  <si>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</si>
  <si>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</si>
  <si>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</si>
  <si>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</si>
  <si>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</si>
  <si>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</si>
  <si>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</si>
  <si>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</si>
  <si>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</si>
  <si>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</si>
  <si>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</si>
  <si>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</si>
  <si>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</si>
  <si>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</si>
  <si>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</si>
  <si>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</si>
  <si>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</si>
  <si>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</si>
  <si>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</si>
  <si>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</si>
  <si>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</si>
  <si>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</si>
  <si>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</si>
  <si>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</si>
  <si>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</si>
  <si>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</si>
  <si>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</si>
  <si>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</si>
  <si>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</si>
  <si>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</si>
  <si>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</si>
  <si>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</si>
  <si>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</si>
  <si>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</si>
  <si>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</si>
  <si>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</si>
  <si>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</si>
  <si>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</si>
  <si>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</si>
  <si>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</si>
  <si>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</si>
  <si>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</si>
  <si>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</si>
  <si>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</si>
  <si>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</si>
  <si>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</si>
  <si>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</si>
  <si>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</si>
  <si>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</si>
  <si>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</si>
  <si>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</si>
  <si>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</si>
  <si>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</si>
  <si>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</si>
  <si>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</si>
  <si>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</si>
  <si>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</si>
  <si>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</si>
  <si>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</si>
  <si>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</si>
  <si>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</si>
  <si>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</si>
  <si>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</si>
  <si>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</si>
  <si>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</si>
  <si>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</si>
  <si>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</si>
  <si>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</si>
  <si>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</si>
  <si>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</si>
  <si>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</si>
  <si>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</si>
  <si>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</si>
  <si>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</si>
  <si>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</si>
  <si>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</si>
  <si>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</si>
  <si>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</si>
  <si>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</si>
  <si>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</si>
  <si>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</si>
  <si>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</si>
  <si>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</si>
  <si>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</si>
  <si>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</si>
  <si>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</si>
  <si>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</si>
  <si>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</si>
  <si>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</si>
  <si>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</si>
  <si>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</si>
  <si>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</si>
  <si>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</si>
  <si>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</si>
  <si>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</si>
  <si>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</si>
  <si>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</si>
  <si>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</si>
  <si>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</si>
  <si>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</si>
  <si>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</si>
  <si>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</si>
  <si>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</si>
  <si>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</si>
  <si>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</si>
  <si>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</si>
  <si>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</si>
  <si>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</si>
  <si>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</si>
  <si>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</si>
  <si>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</si>
  <si>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</si>
  <si>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</si>
  <si>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</si>
  <si>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</si>
  <si>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</si>
  <si>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</si>
  <si>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</si>
  <si>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</si>
  <si>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</si>
  <si>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</si>
  <si>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</si>
  <si>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</si>
  <si>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</si>
  <si>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</si>
  <si>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</si>
  <si>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</si>
  <si>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</si>
  <si>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</si>
  <si>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</si>
  <si>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</si>
  <si>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</si>
  <si>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</si>
  <si>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</si>
  <si>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</si>
  <si>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</si>
  <si>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</si>
  <si>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</si>
  <si>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</si>
  <si>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</si>
  <si>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</si>
  <si>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</si>
  <si>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</si>
  <si>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</si>
  <si>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</si>
  <si>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</si>
  <si>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</si>
  <si>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</si>
  <si>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</si>
  <si>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</si>
  <si>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</si>
  <si>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</si>
  <si>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</si>
  <si>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</si>
  <si>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</si>
  <si>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</si>
  <si>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</si>
  <si>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</si>
  <si>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</si>
  <si>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</si>
  <si>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</si>
  <si>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</si>
  <si>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</si>
  <si>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</si>
  <si>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</si>
  <si>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</si>
  <si>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</si>
  <si>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</si>
  <si>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</si>
  <si>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</si>
  <si>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</si>
  <si>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</si>
  <si>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</si>
  <si>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</si>
  <si>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</si>
  <si>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</si>
  <si>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</si>
  <si>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</si>
  <si>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</si>
  <si>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</si>
  <si>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</si>
  <si>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</si>
  <si>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</si>
  <si>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</si>
  <si>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</si>
  <si>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</si>
  <si>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</si>
  <si>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</si>
  <si>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</si>
  <si>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</si>
  <si>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</si>
  <si>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</si>
  <si>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</si>
  <si>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</si>
  <si>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</si>
  <si>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</si>
  <si>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</si>
  <si>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</si>
  <si>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</si>
  <si>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</si>
  <si>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</si>
  <si>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</si>
  <si>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</si>
  <si>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</si>
  <si>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</si>
  <si>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</si>
  <si>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</si>
  <si>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</si>
  <si>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</si>
  <si>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</si>
  <si>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</si>
  <si>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</si>
  <si>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</si>
  <si>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</si>
  <si>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</si>
  <si>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</si>
  <si>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</si>
  <si>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</si>
  <si>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</si>
  <si>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</si>
  <si>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</si>
  <si>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</si>
  <si>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</si>
  <si>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</si>
  <si>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</si>
  <si>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</si>
  <si>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</si>
  <si>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</si>
  <si>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</si>
  <si>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</si>
  <si>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</si>
  <si>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</si>
  <si>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</si>
  <si>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</si>
  <si>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</si>
  <si>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</si>
  <si>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</si>
  <si>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</si>
  <si>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</si>
  <si>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</si>
  <si>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</si>
  <si>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</si>
  <si>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</si>
  <si>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</si>
  <si>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</si>
  <si>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</si>
  <si>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</si>
  <si>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</si>
  <si>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</si>
  <si>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</si>
  <si>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</si>
  <si>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</si>
  <si>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</si>
  <si>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</si>
  <si>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</si>
  <si>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</si>
  <si>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</si>
  <si>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</si>
  <si>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</si>
  <si>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</si>
  <si>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</si>
  <si>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</si>
  <si>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</si>
  <si>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</si>
  <si>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</si>
  <si>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</si>
  <si>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</si>
  <si>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</si>
  <si>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</si>
  <si>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</si>
  <si>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</si>
  <si>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</si>
  <si>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</si>
  <si>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</si>
  <si>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</si>
  <si>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</si>
  <si>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</si>
  <si>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</si>
  <si>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</si>
  <si>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</si>
  <si>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</si>
  <si>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</si>
  <si>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</si>
  <si>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</si>
  <si>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</si>
  <si>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</si>
  <si>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</si>
  <si>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</si>
  <si>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</si>
  <si>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</si>
  <si>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</si>
  <si>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</si>
  <si>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</si>
  <si>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</si>
  <si>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</si>
  <si>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</si>
  <si>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</si>
  <si>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</si>
  <si>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</si>
  <si>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</si>
  <si>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</si>
  <si>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</si>
  <si>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</si>
  <si>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</si>
  <si>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</si>
  <si>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</si>
  <si>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</si>
  <si>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</si>
  <si>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</si>
  <si>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</si>
  <si>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</si>
  <si>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</si>
  <si>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</si>
  <si>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</si>
  <si>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</si>
  <si>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</si>
  <si>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</si>
  <si>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</si>
  <si>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</si>
  <si>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</si>
  <si>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</si>
  <si>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</si>
  <si>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</si>
  <si>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</si>
  <si>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</si>
  <si>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</si>
  <si>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</si>
  <si>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</si>
  <si>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</si>
  <si>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</si>
  <si>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</si>
  <si>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</si>
  <si>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</si>
  <si>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</si>
  <si>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</si>
  <si>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</si>
  <si>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</si>
  <si>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</si>
  <si>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</si>
  <si>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</si>
  <si>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</si>
  <si>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</si>
  <si>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</si>
  <si>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</si>
  <si>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</si>
  <si>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</si>
  <si>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</si>
  <si>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</si>
  <si>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</si>
  <si>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</si>
  <si>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</si>
  <si>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</si>
  <si>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</si>
  <si>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</si>
  <si>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</si>
  <si>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</si>
  <si>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</si>
  <si>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</si>
  <si>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</si>
  <si>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</si>
  <si>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</si>
  <si>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</si>
  <si>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</si>
  <si>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</si>
  <si>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</si>
  <si>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</si>
  <si>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</si>
  <si>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</si>
  <si>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</si>
  <si>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</si>
  <si>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</si>
  <si>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</si>
  <si>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</si>
  <si>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</si>
  <si>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</si>
  <si>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</si>
  <si>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</si>
  <si>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</si>
  <si>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</si>
  <si>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</si>
  <si>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</si>
  <si>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</si>
  <si>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</si>
  <si>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</si>
  <si>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</si>
  <si>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</si>
  <si>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</si>
  <si>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</si>
  <si>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</si>
  <si>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</si>
  <si>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</si>
  <si>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</si>
  <si>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</si>
  <si>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</si>
  <si>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</si>
  <si>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</si>
  <si>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</si>
  <si>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</si>
  <si>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</si>
  <si>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</si>
  <si>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</si>
  <si>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</si>
  <si>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</si>
  <si>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</si>
  <si>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</si>
  <si>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</si>
  <si>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</si>
  <si>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</si>
  <si>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</si>
  <si>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</si>
  <si>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</si>
  <si>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</si>
  <si>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</si>
  <si>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</si>
  <si>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</si>
  <si>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</si>
  <si>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</si>
  <si>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</si>
  <si>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</si>
  <si>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</si>
  <si>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</si>
  <si>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</si>
  <si>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</si>
  <si>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</si>
  <si>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</si>
  <si>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</si>
  <si>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</si>
  <si>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</si>
  <si>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</si>
  <si>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</si>
  <si>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</si>
  <si>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</si>
  <si>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</si>
  <si>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</si>
  <si>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</si>
  <si>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</si>
  <si>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</si>
  <si>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</si>
  <si>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</si>
  <si>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</si>
  <si>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</si>
  <si>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</si>
  <si>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</si>
  <si>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</si>
  <si>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</si>
  <si>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</si>
  <si>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</si>
  <si>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</si>
  <si>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</si>
  <si>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</si>
  <si>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</si>
  <si>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</si>
  <si>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</si>
  <si>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</si>
  <si>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</si>
  <si>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</si>
  <si>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</si>
  <si>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</si>
  <si>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</si>
  <si>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</si>
  <si>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</si>
  <si>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</si>
  <si>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</si>
  <si>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</si>
  <si>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</si>
  <si>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</si>
  <si>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</si>
  <si>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</si>
  <si>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</si>
  <si>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</si>
  <si>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</si>
  <si>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</si>
  <si>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</si>
  <si>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</si>
  <si>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</si>
  <si>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</si>
  <si>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</si>
  <si>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</si>
  <si>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</si>
  <si>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</si>
  <si>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</si>
  <si>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</si>
  <si>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</si>
  <si>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</si>
  <si>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</si>
  <si>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</si>
  <si>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</si>
  <si>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</si>
  <si>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</si>
  <si>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</si>
  <si>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</si>
  <si>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</si>
  <si>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</si>
  <si>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</si>
  <si>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</si>
  <si>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</si>
  <si>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</si>
  <si>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</si>
  <si>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</si>
  <si>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</si>
  <si>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</si>
  <si>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</si>
  <si>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</si>
  <si>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</si>
  <si>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</si>
  <si>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</si>
  <si>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</si>
  <si>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</si>
  <si>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</si>
  <si>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</si>
  <si>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</si>
  <si>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</si>
  <si>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</si>
  <si>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</si>
  <si>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</si>
  <si>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</si>
  <si>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</si>
  <si>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</si>
  <si>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</si>
  <si>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</si>
  <si>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</si>
  <si>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</si>
  <si>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</si>
  <si>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</si>
  <si>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</si>
  <si>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</si>
  <si>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</si>
  <si>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</si>
  <si>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</si>
  <si>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</si>
  <si>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</si>
  <si>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</si>
  <si>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</si>
  <si>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</si>
  <si>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</si>
  <si>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</si>
  <si>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</si>
  <si>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</si>
  <si>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</si>
  <si>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</si>
  <si>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</si>
  <si>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</si>
  <si>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</si>
  <si>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</si>
  <si>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</si>
  <si>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</si>
  <si>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</si>
  <si>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</si>
  <si>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</si>
  <si>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</si>
  <si>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</si>
  <si>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</si>
  <si>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</si>
  <si>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</si>
  <si>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</si>
  <si>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</si>
  <si>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</si>
  <si>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</si>
  <si>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</si>
  <si>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</si>
  <si>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</si>
  <si>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</si>
  <si>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</si>
  <si>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</si>
  <si>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</si>
  <si>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</si>
  <si>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</si>
  <si>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</si>
  <si>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</si>
  <si>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</si>
  <si>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</si>
  <si>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</si>
  <si>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</si>
  <si>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</si>
  <si>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</si>
  <si>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</si>
  <si>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</si>
  <si>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</si>
  <si>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</si>
  <si>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</si>
  <si>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</si>
  <si>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</si>
  <si>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</si>
  <si>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</si>
  <si>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</si>
  <si>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</si>
  <si>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</si>
  <si>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</si>
  <si>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</si>
  <si>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</si>
  <si>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</si>
  <si>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</si>
  <si>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</si>
  <si>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</si>
  <si>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</si>
  <si>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</si>
  <si>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</si>
  <si>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</si>
  <si>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</si>
  <si>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</si>
  <si>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</si>
  <si>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</si>
  <si>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</si>
  <si>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</si>
  <si>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</si>
  <si>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</si>
  <si>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</si>
  <si>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</si>
  <si>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</si>
  <si>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</si>
  <si>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</si>
  <si>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</si>
  <si>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</si>
  <si>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</si>
  <si>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</si>
  <si>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</si>
  <si>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</si>
  <si>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</si>
  <si>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</si>
  <si>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</si>
  <si>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</si>
  <si>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</si>
  <si>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</si>
  <si>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</si>
  <si>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</si>
  <si>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</si>
  <si>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</si>
  <si>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</si>
  <si>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</si>
  <si>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</si>
  <si>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</si>
  <si>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</si>
  <si>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</si>
  <si>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</si>
  <si>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</si>
  <si>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</si>
  <si>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</si>
  <si>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</si>
  <si>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</si>
  <si>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</si>
  <si>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</si>
  <si>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</si>
  <si>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</si>
  <si>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</si>
  <si>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</si>
  <si>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</si>
  <si>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</si>
  <si>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</si>
  <si>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</si>
  <si>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</si>
  <si>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</si>
  <si>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</si>
  <si>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</si>
  <si>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</si>
  <si>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</si>
  <si>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</si>
  <si>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</si>
  <si>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</si>
  <si>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</si>
  <si>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</si>
  <si>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</si>
  <si>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</si>
  <si>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</si>
  <si>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</si>
  <si>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</si>
  <si>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</si>
  <si>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</si>
  <si>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</si>
  <si>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</si>
  <si>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</si>
  <si>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</si>
  <si>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</si>
  <si>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</si>
  <si>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</si>
  <si>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</si>
  <si>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</si>
  <si>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</si>
  <si>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</si>
  <si>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</si>
  <si>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</si>
  <si>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</si>
  <si>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</si>
  <si>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</si>
  <si>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</si>
  <si>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</si>
  <si>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</si>
  <si>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</si>
  <si>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</si>
  <si>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</si>
  <si>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</si>
  <si>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</si>
  <si>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</si>
  <si>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</si>
  <si>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</si>
  <si>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</si>
  <si>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</si>
  <si>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</si>
  <si>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</si>
  <si>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</si>
  <si>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</si>
  <si>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</si>
  <si>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</si>
  <si>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</si>
  <si>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</si>
  <si>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</si>
  <si>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</si>
  <si>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</si>
  <si>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</si>
  <si>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</si>
  <si>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</si>
  <si>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</si>
  <si>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</si>
  <si>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</si>
  <si>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</si>
  <si>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</si>
  <si>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</si>
  <si>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</si>
  <si>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</si>
  <si>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</si>
  <si>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</si>
  <si>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</si>
  <si>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</si>
  <si>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</si>
  <si>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</si>
  <si>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</si>
  <si>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</si>
  <si>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</si>
  <si>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</si>
  <si>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</si>
  <si>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</si>
  <si>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</si>
  <si>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</si>
  <si>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</si>
  <si>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</si>
  <si>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</si>
  <si>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</si>
  <si>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</si>
  <si>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</si>
  <si>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</si>
  <si>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</si>
  <si>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</si>
  <si>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</si>
  <si>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</si>
  <si>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</si>
  <si>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</si>
  <si>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</si>
  <si>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</si>
  <si>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</si>
  <si>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</si>
  <si>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</si>
  <si>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</si>
  <si>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</si>
  <si>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</si>
  <si>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</si>
  <si>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</si>
  <si>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</si>
  <si>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</si>
  <si>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</si>
  <si>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</si>
  <si>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</si>
  <si>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</si>
  <si>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</si>
  <si>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</si>
  <si>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</si>
  <si>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</si>
  <si>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</si>
  <si>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</si>
  <si>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</si>
  <si>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</si>
  <si>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</si>
  <si>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</si>
  <si>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</si>
  <si>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</si>
  <si>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</si>
  <si>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</si>
  <si>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</si>
  <si>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</si>
  <si>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</si>
  <si>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</si>
  <si>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</si>
  <si>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</si>
  <si>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</si>
  <si>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</si>
  <si>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</si>
  <si>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</si>
  <si>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</si>
  <si>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</si>
  <si>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</si>
  <si>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</si>
  <si>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</si>
  <si>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</si>
  <si>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</si>
  <si>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</si>
  <si>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</si>
  <si>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</si>
  <si>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</si>
  <si>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</si>
  <si>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</si>
  <si>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</si>
  <si>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</si>
  <si>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</si>
  <si>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</si>
  <si>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</si>
  <si>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</si>
  <si>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</si>
  <si>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</si>
  <si>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</si>
  <si>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</si>
  <si>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</si>
  <si>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</si>
  <si>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</si>
  <si>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</si>
  <si>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</si>
  <si>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</si>
  <si>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</si>
  <si>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</si>
  <si>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</si>
  <si>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</si>
  <si>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</si>
  <si>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</si>
  <si>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</si>
  <si>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</si>
  <si>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</si>
  <si>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</si>
  <si>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</si>
  <si>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</si>
  <si>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</si>
  <si>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</si>
  <si>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</si>
  <si>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</si>
  <si>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</si>
  <si>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</si>
  <si>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</si>
  <si>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</si>
  <si>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</si>
  <si>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</si>
  <si>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</si>
  <si>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</si>
  <si>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</si>
  <si>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</si>
  <si>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</si>
  <si>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</si>
  <si>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</si>
  <si>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</si>
  <si>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</si>
  <si>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</si>
  <si>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</si>
  <si>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</si>
  <si>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</si>
  <si>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</si>
  <si>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</si>
  <si>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</si>
  <si>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</si>
  <si>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</si>
  <si>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</si>
  <si>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</si>
  <si>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</si>
  <si>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</si>
  <si>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</si>
  <si>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</si>
  <si>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</si>
  <si>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</si>
  <si>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</si>
  <si>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</si>
  <si>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</si>
  <si>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</si>
  <si>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</si>
  <si>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</si>
  <si>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</si>
  <si>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</si>
  <si>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</si>
  <si>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</si>
  <si>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</si>
  <si>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</si>
  <si>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</si>
  <si>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</si>
  <si>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</si>
  <si>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</si>
  <si>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</si>
  <si>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</si>
  <si>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</si>
  <si>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</si>
  <si>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</si>
  <si>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</si>
  <si>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</si>
  <si>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</si>
  <si>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</si>
  <si>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</si>
  <si>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</si>
  <si>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</si>
  <si>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</si>
  <si>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</si>
  <si>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</si>
  <si>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</si>
  <si>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</si>
  <si>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</si>
  <si>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</si>
  <si>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</si>
  <si>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</si>
  <si>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</si>
  <si>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</si>
  <si>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</si>
  <si>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</si>
  <si>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</si>
  <si>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</si>
  <si>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</si>
  <si>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</si>
  <si>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</si>
  <si>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</si>
  <si>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</si>
  <si>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</si>
  <si>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</si>
  <si>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</si>
  <si>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</si>
  <si>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</si>
  <si>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</si>
  <si>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</si>
  <si>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</si>
  <si>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</si>
  <si>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</si>
  <si>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</si>
  <si>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</si>
  <si>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</si>
  <si>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</si>
  <si>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</si>
  <si>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</si>
  <si>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</si>
  <si>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</si>
  <si>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</si>
  <si>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</si>
  <si>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</si>
  <si>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</si>
  <si>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</si>
  <si>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</si>
  <si>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</si>
  <si>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</si>
  <si>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</si>
  <si>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</si>
  <si>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</si>
  <si>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</si>
  <si>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</si>
  <si>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</si>
  <si>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</si>
  <si>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</si>
  <si>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</si>
  <si>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</si>
  <si>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</si>
  <si>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</si>
  <si>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</si>
  <si>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</si>
  <si>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</si>
  <si>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</si>
  <si>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</si>
  <si>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</si>
  <si>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</si>
  <si>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</si>
  <si>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</si>
  <si>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</si>
  <si>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</si>
  <si>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</si>
  <si>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</si>
  <si>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</si>
  <si>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</si>
  <si>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</si>
  <si>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</si>
  <si>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</si>
  <si>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</si>
  <si>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</si>
  <si>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</si>
  <si>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</si>
  <si>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</si>
  <si>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</si>
  <si>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</si>
  <si>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</si>
  <si>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</si>
  <si>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</si>
  <si>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</si>
  <si>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</si>
  <si>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</si>
  <si>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</si>
  <si>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</si>
  <si>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</si>
  <si>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</si>
  <si>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</si>
  <si>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</si>
  <si>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</si>
  <si>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</si>
  <si>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</si>
  <si>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</si>
  <si>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</si>
  <si>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</si>
  <si>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</si>
  <si>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</si>
  <si>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</si>
  <si>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</si>
  <si>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</si>
  <si>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</si>
  <si>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</si>
  <si>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</si>
  <si>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</si>
  <si>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</si>
  <si>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</si>
  <si>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</si>
  <si>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</si>
  <si>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</si>
  <si>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</si>
  <si>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</si>
  <si>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</si>
  <si>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</si>
  <si>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</si>
  <si>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</si>
  <si>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</si>
  <si>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</si>
  <si>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</si>
  <si>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</si>
  <si>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</si>
  <si>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</si>
  <si>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</si>
  <si>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</si>
  <si>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</si>
  <si>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</si>
  <si>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</si>
  <si>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</si>
  <si>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</si>
  <si>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</si>
  <si>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</si>
  <si>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</si>
  <si>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</si>
  <si>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</si>
  <si>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</si>
  <si>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</si>
  <si>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</si>
  <si>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</si>
  <si>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</si>
  <si>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</si>
  <si>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</si>
  <si>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</si>
  <si>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</si>
  <si>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</si>
  <si>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</si>
  <si>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</si>
  <si>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</si>
  <si>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</si>
  <si>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</si>
  <si>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</si>
  <si>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</si>
  <si>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</si>
  <si>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</si>
  <si>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</si>
  <si>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</si>
  <si>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</si>
  <si>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</si>
  <si>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</si>
  <si>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</si>
  <si>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</si>
  <si>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</si>
  <si>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</si>
  <si>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</si>
  <si>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</si>
  <si>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</si>
  <si>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</si>
  <si>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</si>
  <si>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</si>
  <si>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</si>
  <si>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</si>
  <si>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</si>
  <si>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</si>
  <si>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</si>
  <si>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</si>
  <si>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</si>
  <si>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</si>
  <si>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</si>
  <si>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</si>
  <si>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</si>
  <si>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</si>
  <si>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</si>
  <si>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</si>
  <si>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</si>
  <si>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</si>
  <si>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</si>
  <si>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</si>
  <si>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</si>
  <si>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</si>
  <si>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</si>
  <si>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</si>
  <si>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</si>
  <si>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</si>
  <si>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</si>
  <si>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</si>
  <si>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</si>
  <si>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</si>
  <si>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</si>
  <si>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</si>
  <si>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</si>
  <si>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</si>
  <si>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</si>
  <si>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</si>
  <si>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</si>
  <si>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</si>
  <si>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</si>
  <si>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</si>
  <si>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</si>
  <si>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</si>
  <si>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</si>
  <si>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</si>
  <si>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</si>
  <si>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</si>
  <si>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</si>
  <si>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</si>
  <si>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</si>
  <si>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</si>
  <si>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</si>
  <si>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</si>
  <si>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</si>
  <si>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</si>
  <si>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</si>
  <si>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</si>
  <si>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</si>
  <si>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</si>
  <si>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</si>
  <si>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</si>
  <si>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</si>
  <si>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</si>
  <si>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</si>
  <si>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</si>
  <si>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</si>
  <si>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</si>
  <si>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</si>
  <si>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</si>
  <si>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</si>
  <si>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</si>
  <si>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</si>
  <si>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</si>
  <si>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</si>
  <si>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</si>
  <si>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</si>
  <si>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</si>
  <si>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</si>
  <si>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</si>
  <si>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</si>
  <si>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</si>
  <si>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</si>
  <si>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</si>
  <si>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</si>
  <si>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</si>
  <si>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</si>
  <si>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</si>
  <si>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</si>
  <si>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</si>
  <si>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</si>
  <si>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</si>
  <si>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</si>
  <si>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</si>
  <si>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</si>
  <si>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</si>
  <si>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</si>
  <si>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</si>
  <si>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</si>
  <si>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</si>
  <si>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</si>
  <si>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</si>
  <si>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</si>
  <si>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</si>
  <si>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</si>
  <si>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</si>
  <si>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</si>
  <si>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</si>
  <si>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</si>
  <si>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</si>
  <si>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</si>
  <si>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</si>
  <si>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</si>
  <si>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</si>
  <si>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</si>
  <si>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</si>
  <si>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</si>
  <si>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</si>
  <si>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</si>
  <si>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</si>
  <si>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</si>
  <si>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</si>
  <si>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</si>
  <si>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</si>
  <si>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</si>
  <si>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</si>
  <si>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</si>
  <si>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</si>
  <si>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</si>
  <si>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</si>
  <si>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</si>
  <si>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</si>
  <si>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</si>
  <si>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</si>
  <si>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</si>
  <si>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</si>
  <si>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</si>
  <si>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</si>
  <si>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</si>
  <si>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</si>
  <si>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</si>
  <si>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</si>
  <si>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</si>
  <si>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</si>
  <si>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</si>
  <si>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</si>
  <si>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</si>
  <si>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</si>
  <si>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</si>
  <si>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</si>
  <si>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</si>
  <si>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</si>
  <si>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</si>
  <si>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</si>
  <si>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</si>
  <si>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</si>
  <si>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</si>
  <si>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</si>
  <si>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</si>
  <si>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</si>
  <si>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</si>
  <si>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</si>
  <si>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</si>
  <si>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</si>
  <si>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</si>
  <si>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</si>
  <si>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</si>
  <si>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</si>
  <si>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</si>
  <si>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</si>
  <si>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</si>
  <si>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</si>
  <si>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</si>
  <si>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</si>
  <si>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</si>
  <si>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</si>
  <si>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</si>
  <si>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</si>
  <si>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</si>
  <si>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</si>
  <si>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</si>
  <si>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</si>
  <si>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</si>
  <si>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</si>
  <si>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</si>
  <si>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</si>
  <si>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</si>
  <si>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</si>
  <si>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</si>
  <si>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</si>
  <si>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</si>
  <si>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</si>
  <si>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</si>
  <si>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</si>
  <si>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</si>
  <si>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</si>
  <si>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</si>
  <si>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</si>
  <si>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</si>
  <si>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</si>
  <si>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</si>
  <si>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</si>
  <si>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</si>
  <si>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</si>
  <si>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</si>
  <si>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</si>
  <si>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</si>
  <si>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</si>
  <si>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</si>
  <si>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</si>
  <si>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</si>
  <si>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</si>
  <si>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</si>
  <si>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</si>
  <si>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</si>
  <si>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</si>
  <si>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</si>
  <si>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</si>
  <si>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</si>
  <si>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</si>
  <si>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</si>
  <si>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</si>
  <si>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</si>
  <si>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</si>
  <si>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</si>
  <si>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</si>
  <si>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</si>
  <si>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</si>
  <si>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</si>
  <si>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</si>
  <si>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</si>
  <si>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</si>
  <si>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</si>
  <si>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</si>
  <si>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</si>
  <si>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</si>
  <si>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</si>
  <si>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</si>
  <si>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</si>
  <si>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</si>
  <si>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</si>
  <si>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</si>
  <si>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</si>
  <si>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</si>
  <si>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</si>
  <si>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</si>
  <si>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</si>
  <si>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</si>
  <si>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</si>
  <si>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</si>
  <si>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</si>
  <si>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</si>
  <si>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</si>
  <si>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</si>
  <si>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</si>
  <si>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</si>
  <si>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</si>
  <si>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</si>
  <si>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</si>
  <si>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</si>
  <si>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</si>
  <si>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</si>
  <si>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</si>
  <si>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</si>
  <si>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</si>
  <si>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</si>
  <si>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</si>
  <si>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</si>
  <si>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</si>
  <si>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</si>
  <si>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</si>
  <si>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</si>
  <si>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</si>
  <si>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</si>
  <si>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</si>
  <si>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</si>
  <si>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</si>
  <si>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</si>
  <si>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</si>
  <si>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</si>
  <si>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</si>
  <si>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</si>
  <si>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</si>
  <si>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</si>
  <si>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</si>
  <si>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</si>
  <si>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</si>
  <si>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</si>
  <si>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</si>
  <si>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</si>
  <si>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</si>
  <si>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</si>
  <si>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</si>
  <si>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</si>
  <si>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</si>
  <si>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</si>
  <si>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</si>
  <si>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</si>
  <si>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</si>
  <si>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</si>
  <si>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</si>
  <si>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</si>
  <si>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</si>
  <si>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</si>
  <si>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</si>
  <si>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</si>
  <si>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</si>
  <si>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</si>
  <si>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</si>
  <si>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</si>
  <si>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</si>
  <si>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</si>
  <si>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</si>
  <si>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</si>
  <si>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</si>
  <si>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</si>
  <si>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</si>
  <si>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</si>
  <si>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</si>
  <si>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</si>
  <si>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</si>
  <si>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</si>
  <si>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</si>
  <si>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</si>
  <si>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</si>
  <si>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</si>
  <si>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</si>
  <si>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</si>
  <si>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</si>
  <si>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</si>
  <si>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</si>
  <si>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</si>
  <si>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</si>
  <si>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</si>
  <si>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</si>
  <si>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</si>
  <si>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</si>
  <si>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</si>
  <si>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</si>
  <si>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</si>
  <si>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</si>
  <si>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</si>
  <si>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</si>
  <si>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</si>
  <si>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</si>
  <si>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</si>
  <si>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</si>
  <si>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</si>
  <si>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</si>
  <si>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</si>
  <si>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</si>
  <si>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</si>
  <si>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</si>
  <si>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</si>
  <si>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</si>
  <si>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</si>
  <si>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</si>
  <si>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</si>
  <si>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</si>
  <si>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</si>
  <si>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</si>
  <si>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</si>
  <si>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</si>
  <si>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</si>
  <si>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</si>
  <si>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</si>
  <si>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</si>
  <si>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</si>
  <si>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</si>
  <si>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</si>
  <si>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</si>
  <si>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</si>
  <si>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</si>
  <si>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</si>
  <si>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</si>
  <si>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</si>
  <si>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</si>
  <si>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</si>
  <si>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</si>
  <si>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</si>
  <si>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</si>
  <si>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</si>
  <si>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</si>
  <si>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</si>
  <si>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</si>
  <si>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</si>
  <si>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</si>
  <si>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</si>
  <si>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</si>
  <si>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</si>
  <si>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</si>
  <si>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</si>
  <si>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</si>
  <si>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</si>
  <si>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</si>
  <si>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</si>
  <si>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</si>
  <si>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</si>
  <si>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</si>
  <si>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</si>
  <si>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</si>
  <si>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</si>
  <si>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</si>
  <si>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</si>
  <si>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</si>
  <si>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</si>
  <si>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</si>
  <si>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</si>
  <si>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</si>
  <si>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</si>
  <si>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</si>
  <si>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</si>
  <si>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</si>
  <si>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</si>
  <si>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</si>
  <si>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</si>
  <si>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</si>
  <si>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</si>
  <si>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</si>
  <si>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</si>
  <si>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</si>
  <si>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</si>
  <si>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</si>
  <si>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</si>
  <si>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</si>
  <si>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</si>
  <si>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</si>
  <si>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</si>
  <si>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</si>
  <si>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</si>
  <si>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</si>
  <si>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</si>
  <si>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</si>
  <si>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</si>
  <si>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</si>
  <si>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</si>
  <si>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</si>
  <si>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</si>
  <si>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</si>
  <si>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</si>
  <si>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</si>
  <si>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</si>
  <si>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</si>
  <si>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</si>
  <si>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</si>
  <si>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</si>
  <si>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</si>
  <si>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</si>
  <si>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</si>
  <si>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</si>
  <si>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</si>
  <si>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</si>
  <si>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</si>
  <si>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</si>
  <si>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</si>
  <si>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</si>
  <si>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</si>
  <si>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</si>
  <si>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</si>
  <si>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</si>
  <si>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</si>
  <si>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</si>
  <si>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</si>
  <si>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</si>
  <si>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</si>
  <si>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</si>
  <si>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</si>
  <si>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</si>
  <si>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</si>
  <si>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</si>
  <si>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</si>
  <si>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</si>
  <si>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</si>
  <si>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</si>
  <si>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</si>
  <si>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</si>
  <si>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</si>
  <si>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</si>
  <si>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</si>
  <si>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</si>
  <si>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</si>
  <si>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</si>
  <si>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</si>
  <si>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</si>
  <si>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</si>
  <si>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</si>
  <si>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</si>
  <si>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</si>
  <si>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</si>
  <si>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</si>
  <si>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</si>
  <si>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</si>
  <si>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</si>
  <si>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</si>
  <si>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</si>
  <si>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</si>
  <si>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</si>
  <si>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</si>
  <si>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</si>
  <si>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</si>
  <si>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</si>
  <si>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</si>
  <si>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</si>
  <si>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</si>
  <si>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</si>
  <si>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</si>
  <si>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</si>
  <si>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</si>
  <si>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</si>
  <si>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</si>
  <si>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</si>
  <si>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</si>
  <si>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</si>
  <si>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</si>
  <si>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</si>
  <si>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</si>
  <si>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</si>
  <si>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</si>
  <si>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</si>
  <si>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</si>
  <si>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</si>
  <si>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</si>
  <si>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</si>
  <si>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</si>
  <si>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</si>
  <si>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</si>
  <si>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</si>
  <si>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</si>
  <si>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</si>
  <si>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</si>
  <si>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</si>
  <si>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</si>
  <si>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</si>
  <si>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</si>
  <si>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</si>
  <si>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</si>
  <si>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</si>
  <si>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</si>
  <si>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</si>
  <si>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</si>
  <si>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</si>
  <si>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</si>
  <si>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</si>
  <si>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</si>
  <si>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</si>
  <si>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</si>
  <si>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</si>
  <si>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</si>
  <si>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</si>
  <si>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</si>
  <si>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</si>
  <si>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</si>
  <si>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</si>
  <si>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</si>
  <si>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</si>
  <si>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</si>
  <si>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</si>
  <si>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</si>
  <si>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</si>
  <si>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</si>
  <si>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</si>
  <si>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</si>
  <si>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</si>
  <si>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</si>
  <si>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</si>
  <si>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</si>
  <si>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</si>
  <si>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</si>
  <si>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</si>
  <si>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</si>
  <si>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</si>
  <si>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</si>
  <si>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</si>
  <si>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</si>
  <si>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</si>
  <si>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</si>
  <si>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</si>
  <si>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</si>
  <si>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</si>
  <si>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</si>
  <si>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</si>
  <si>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</si>
  <si>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</si>
  <si>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</si>
  <si>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</si>
  <si>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</si>
  <si>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</si>
  <si>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</si>
  <si>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</si>
  <si>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</si>
  <si>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</si>
  <si>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</si>
  <si>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</si>
  <si>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</si>
  <si>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</si>
  <si>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</si>
  <si>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</si>
  <si>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</si>
  <si>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</si>
  <si>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</si>
  <si>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</si>
  <si>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</si>
  <si>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</si>
  <si>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</si>
  <si>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</si>
  <si>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</si>
  <si>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</si>
  <si>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</si>
  <si>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</si>
  <si>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</si>
  <si>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</si>
  <si>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</si>
  <si>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</si>
  <si>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</si>
  <si>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</si>
  <si>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</si>
  <si>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</si>
  <si>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</si>
  <si>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</si>
  <si>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</si>
  <si>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</si>
  <si>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</si>
  <si>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</si>
  <si>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</si>
  <si>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</si>
  <si>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</si>
  <si>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</si>
  <si>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</si>
  <si>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</si>
  <si>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</si>
  <si>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</si>
  <si>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</si>
  <si>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</si>
  <si>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</si>
  <si>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</si>
  <si>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</si>
  <si>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</si>
  <si>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</si>
  <si>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</si>
  <si>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</si>
  <si>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</si>
  <si>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</si>
  <si>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</si>
  <si>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</si>
  <si>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</si>
  <si>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</si>
  <si>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</si>
  <si>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</si>
  <si>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</si>
  <si>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</si>
  <si>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</si>
  <si>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</si>
  <si>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</si>
  <si>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</si>
  <si>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</si>
  <si>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</si>
  <si>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</si>
  <si>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</si>
  <si>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</si>
  <si>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</si>
  <si>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</si>
  <si>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</si>
  <si>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</si>
  <si>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</si>
  <si>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</si>
  <si>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</si>
  <si>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</si>
  <si>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</si>
  <si>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</si>
  <si>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</si>
  <si>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</si>
  <si>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</si>
  <si>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</si>
  <si>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</si>
  <si>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</si>
  <si>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</si>
  <si>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</si>
  <si>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</si>
  <si>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</si>
  <si>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</si>
  <si>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</si>
  <si>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</si>
  <si>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</si>
  <si>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</si>
  <si>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</si>
  <si>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</si>
  <si>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</si>
  <si>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</si>
  <si>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</si>
  <si>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</si>
  <si>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</si>
  <si>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</si>
  <si>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</si>
  <si>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</si>
  <si>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</si>
  <si>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</si>
  <si>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</si>
  <si>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</si>
  <si>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</si>
  <si>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</si>
  <si>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</si>
  <si>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</si>
  <si>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</si>
  <si>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</si>
  <si>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</si>
  <si>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</si>
  <si>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</si>
  <si>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</si>
  <si>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</si>
  <si>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</si>
  <si>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</si>
  <si>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</si>
  <si>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</si>
  <si>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</si>
  <si>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</si>
  <si>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</si>
  <si>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</si>
  <si>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</si>
  <si>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</si>
  <si>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</si>
  <si>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</si>
  <si>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</si>
  <si>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</si>
  <si>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</si>
  <si>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</si>
  <si>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</si>
  <si>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</si>
  <si>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</si>
  <si>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</si>
  <si>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</si>
  <si>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</si>
  <si>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</si>
  <si>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</si>
  <si>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</si>
  <si>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</si>
  <si>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</si>
  <si>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</si>
  <si>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</si>
  <si>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</si>
  <si>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</si>
  <si>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</si>
  <si>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</si>
  <si>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</si>
  <si>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</si>
  <si>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</si>
  <si>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</si>
  <si>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</si>
  <si>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</si>
  <si>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</si>
  <si>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</si>
  <si>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</si>
  <si>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</si>
  <si>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</si>
  <si>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</si>
  <si>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</si>
  <si>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</si>
  <si>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</si>
  <si>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</si>
  <si>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</si>
  <si>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</si>
  <si>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</si>
  <si>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</si>
  <si>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</si>
  <si>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</si>
  <si>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</si>
  <si>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</si>
  <si>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</si>
  <si>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</si>
  <si>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</si>
  <si>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</si>
  <si>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</si>
  <si>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</si>
  <si>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</si>
  <si>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</si>
  <si>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</si>
  <si>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</si>
  <si>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</si>
  <si>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</si>
  <si>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</si>
  <si>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</si>
  <si>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</si>
  <si>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</si>
  <si>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</si>
  <si>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</si>
  <si>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</si>
  <si>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</si>
  <si>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</si>
  <si>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</si>
  <si>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</si>
  <si>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</si>
  <si>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</si>
  <si>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</si>
  <si>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</si>
  <si>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</si>
  <si>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</si>
  <si>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</si>
  <si>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</si>
  <si>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</si>
  <si>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</si>
  <si>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</si>
  <si>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</si>
  <si>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</si>
  <si>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</si>
  <si>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</si>
  <si>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</si>
  <si>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</si>
  <si>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</si>
  <si>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</si>
  <si>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</si>
  <si>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</si>
  <si>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</si>
  <si>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</si>
  <si>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</si>
  <si>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</si>
  <si>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</si>
  <si>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</si>
  <si>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</si>
  <si>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</si>
  <si>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</si>
  <si>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</si>
  <si>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</si>
  <si>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</si>
  <si>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</si>
  <si>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</si>
  <si>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</si>
  <si>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</si>
  <si>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</si>
  <si>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</si>
  <si>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</si>
  <si>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</si>
  <si>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</si>
  <si>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</si>
  <si>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</si>
  <si>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</si>
  <si>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</si>
  <si>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</si>
  <si>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</si>
  <si>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</si>
  <si>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</si>
  <si>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</si>
  <si>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</si>
  <si>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</si>
  <si>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</si>
  <si>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</si>
  <si>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</si>
  <si>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</si>
  <si>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</si>
  <si>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</si>
  <si>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</si>
  <si>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</si>
  <si>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</si>
  <si>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</si>
  <si>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</si>
  <si>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</si>
  <si>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</si>
  <si>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</si>
  <si>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</si>
  <si>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</si>
  <si>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</si>
  <si>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</si>
  <si>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</si>
  <si>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</si>
  <si>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</si>
  <si>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</si>
  <si>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</si>
  <si>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</si>
  <si>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</si>
  <si>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</si>
  <si>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</si>
  <si>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</si>
  <si>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</si>
  <si>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</si>
  <si>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</si>
  <si>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</si>
  <si>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</si>
  <si>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</si>
  <si>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</si>
  <si>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</si>
  <si>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</si>
  <si>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</si>
  <si>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</si>
  <si>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</si>
  <si>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</si>
  <si>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</si>
  <si>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</si>
  <si>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</si>
  <si>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</si>
  <si>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</si>
  <si>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</si>
  <si>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</si>
  <si>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</si>
  <si>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</si>
  <si>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</si>
  <si>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</si>
  <si>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</si>
  <si>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</si>
  <si>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</si>
  <si>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</si>
  <si>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</si>
  <si>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</si>
  <si>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</si>
  <si>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</si>
  <si>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</si>
  <si>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</si>
  <si>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</si>
  <si>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</si>
  <si>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</si>
  <si>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</si>
  <si>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</si>
  <si>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</si>
  <si>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</si>
  <si>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</si>
  <si>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</si>
  <si>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</si>
  <si>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</si>
  <si>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</si>
  <si>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</si>
  <si>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</si>
  <si>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</si>
  <si>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</si>
  <si>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</si>
  <si>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</si>
  <si>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</si>
  <si>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</si>
  <si>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</si>
  <si>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</si>
  <si>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</si>
  <si>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</si>
  <si>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</si>
  <si>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</si>
  <si>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</si>
  <si>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</si>
  <si>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</si>
  <si>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</si>
  <si>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</si>
  <si>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</si>
  <si>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</si>
  <si>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</si>
  <si>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</si>
  <si>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</si>
  <si>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</si>
  <si>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</si>
  <si>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</si>
  <si>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</si>
  <si>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</si>
  <si>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</si>
  <si>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</si>
  <si>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</si>
  <si>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</si>
  <si>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</si>
  <si>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</si>
  <si>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</si>
  <si>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</si>
  <si>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</si>
  <si>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</si>
  <si>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</si>
  <si>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</si>
  <si>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</si>
  <si>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</si>
  <si>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</si>
  <si>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</si>
  <si>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</si>
  <si>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</si>
  <si>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</si>
  <si>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</si>
  <si>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</si>
  <si>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</si>
  <si>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</si>
  <si>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</si>
  <si>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</si>
  <si>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</si>
  <si>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</si>
  <si>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</si>
  <si>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</si>
  <si>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</si>
  <si>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</si>
  <si>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</si>
  <si>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</si>
  <si>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</si>
  <si>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</si>
  <si>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</si>
  <si>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</si>
  <si>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</si>
  <si>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</si>
  <si>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</si>
  <si>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</si>
  <si>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</si>
  <si>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</si>
  <si>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</si>
  <si>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</si>
  <si>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</si>
  <si>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</si>
  <si>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</si>
  <si>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</si>
  <si>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</si>
  <si>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</si>
  <si>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</si>
  <si>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</si>
  <si>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</si>
  <si>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</si>
  <si>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</si>
  <si>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</si>
  <si>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</si>
  <si>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</si>
  <si>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</si>
  <si>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</si>
  <si>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</si>
  <si>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</si>
  <si>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</si>
  <si>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</si>
  <si>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</si>
  <si>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</si>
  <si>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</si>
  <si>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</si>
  <si>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</si>
  <si>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</si>
  <si>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</si>
  <si>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</si>
  <si>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</si>
  <si>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</si>
  <si>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</si>
  <si>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</si>
  <si>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</si>
  <si>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</si>
  <si>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</si>
  <si>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</si>
  <si>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</si>
  <si>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</si>
  <si>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</si>
  <si>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</si>
  <si>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</si>
  <si>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</si>
  <si>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</si>
  <si>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</si>
  <si>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</si>
  <si>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</si>
  <si>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</si>
  <si>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</si>
  <si>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</si>
  <si>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</si>
  <si>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</si>
  <si>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</si>
  <si>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</si>
  <si>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</si>
  <si>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</si>
  <si>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</si>
  <si>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</si>
  <si>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</si>
  <si>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</si>
  <si>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</si>
  <si>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</si>
  <si>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</si>
  <si>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</si>
  <si>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</si>
  <si>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</si>
  <si>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</si>
  <si>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</si>
  <si>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</si>
  <si>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</si>
  <si>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</si>
  <si>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</si>
  <si>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</si>
  <si>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</si>
  <si>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</si>
  <si>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</si>
  <si>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</si>
  <si>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</si>
  <si>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</si>
  <si>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</si>
  <si>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</si>
  <si>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</si>
  <si>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</si>
  <si>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</si>
  <si>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</si>
  <si>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</si>
  <si>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</si>
  <si>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</si>
  <si>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</si>
  <si>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</si>
  <si>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</si>
  <si>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</si>
  <si>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</si>
  <si>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</si>
  <si>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</si>
  <si>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</si>
  <si>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</si>
  <si>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</si>
  <si>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</si>
  <si>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</si>
  <si>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</si>
  <si>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</si>
  <si>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</si>
  <si>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</si>
  <si>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</si>
  <si>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</si>
  <si>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</si>
  <si>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</si>
  <si>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</si>
  <si>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</si>
  <si>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</si>
  <si>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</si>
  <si>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</si>
  <si>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</si>
  <si>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</si>
  <si>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</si>
  <si>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</si>
  <si>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</si>
  <si>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</si>
  <si>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</si>
  <si>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</si>
  <si>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</si>
  <si>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</si>
  <si>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</si>
  <si>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</si>
  <si>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</si>
  <si>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</si>
  <si>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</si>
  <si>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</si>
  <si>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</si>
  <si>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</si>
  <si>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</si>
  <si>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</si>
  <si>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</si>
  <si>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</si>
  <si>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</si>
  <si>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</si>
  <si>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</si>
  <si>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</si>
  <si>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</si>
  <si>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</si>
  <si>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</si>
  <si>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</si>
  <si>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</si>
  <si>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</si>
  <si>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</si>
  <si>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</si>
  <si>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</si>
  <si>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</si>
  <si>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</si>
  <si>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</si>
  <si>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</si>
  <si>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</si>
  <si>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</si>
  <si>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</si>
  <si>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</si>
  <si>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</si>
  <si>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</si>
  <si>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</si>
  <si>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</si>
  <si>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</si>
  <si>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</si>
  <si>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</si>
  <si>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</si>
  <si>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</si>
  <si>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</si>
  <si>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</si>
  <si>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</si>
  <si>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</si>
  <si>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</si>
  <si>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</si>
  <si>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</si>
  <si>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</si>
  <si>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</si>
  <si>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</si>
  <si>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</si>
  <si>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</si>
  <si>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</si>
  <si>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</si>
  <si>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</si>
  <si>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</si>
  <si>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</si>
  <si>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</si>
  <si>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</si>
  <si>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</si>
  <si>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</si>
  <si>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</si>
  <si>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</si>
  <si>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</si>
  <si>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</si>
  <si>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</si>
  <si>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</si>
  <si>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</si>
  <si>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</si>
  <si>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</si>
  <si>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</si>
  <si>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</si>
  <si>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</si>
  <si>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</si>
  <si>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</si>
  <si>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</si>
  <si>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</si>
  <si>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</si>
  <si>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</si>
  <si>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</si>
  <si>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</si>
  <si>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</si>
  <si>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</si>
  <si>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</si>
  <si>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</si>
  <si>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</si>
  <si>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</si>
  <si>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</si>
  <si>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</si>
  <si>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</si>
  <si>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</si>
  <si>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</si>
  <si>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</si>
  <si>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</si>
  <si>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</si>
  <si>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</si>
  <si>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</si>
  <si>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</si>
  <si>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</si>
  <si>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</si>
  <si>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</si>
  <si>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</si>
  <si>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</si>
  <si>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</si>
  <si>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</si>
  <si>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</si>
  <si>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</si>
  <si>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</si>
  <si>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</si>
  <si>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</si>
  <si>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</si>
  <si>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</si>
  <si>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</si>
  <si>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</si>
  <si>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</si>
  <si>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</si>
  <si>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</si>
  <si>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</si>
  <si>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</si>
  <si>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</si>
  <si>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</si>
  <si>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</si>
  <si>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</si>
  <si>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</si>
  <si>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</si>
  <si>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</si>
  <si>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</si>
  <si>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</si>
  <si>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</si>
  <si>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</si>
  <si>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</si>
  <si>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</si>
  <si>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</si>
  <si>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</si>
  <si>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</si>
  <si>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</si>
  <si>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</si>
  <si>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</si>
  <si>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</si>
  <si>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</si>
  <si>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</si>
  <si>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</si>
  <si>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</si>
  <si>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</si>
  <si>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</si>
  <si>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</si>
  <si>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</si>
  <si>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</si>
  <si>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</si>
  <si>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</si>
  <si>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</si>
  <si>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</si>
  <si>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</si>
  <si>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</si>
  <si>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</si>
  <si>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</si>
  <si>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</si>
  <si>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</si>
  <si>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</si>
  <si>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</si>
  <si>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</si>
  <si>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</si>
  <si>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</si>
  <si>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</si>
  <si>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</si>
  <si>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</si>
  <si>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</si>
  <si>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</si>
  <si>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</si>
  <si>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</si>
  <si>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</si>
  <si>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</si>
  <si>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</si>
  <si>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</si>
  <si>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</si>
  <si>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</si>
  <si>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</si>
  <si>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</si>
  <si>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</si>
  <si>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</si>
  <si>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</si>
  <si>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</si>
  <si>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</si>
  <si>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</si>
  <si>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</si>
  <si>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</si>
  <si>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</si>
  <si>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</si>
  <si>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</si>
  <si>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</si>
  <si>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</si>
  <si>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</si>
  <si>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</si>
  <si>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</si>
  <si>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</si>
  <si>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</si>
  <si>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</si>
  <si>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</si>
  <si>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</si>
  <si>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</si>
  <si>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</si>
  <si>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</si>
  <si>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</si>
  <si>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</si>
  <si>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</si>
  <si>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</si>
  <si>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</si>
  <si>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</si>
  <si>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</si>
  <si>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</si>
  <si>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</si>
  <si>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</si>
  <si>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</si>
  <si>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</si>
  <si>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</si>
  <si>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</si>
  <si>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</si>
  <si>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</si>
  <si>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</si>
  <si>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</si>
  <si>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</si>
  <si>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</si>
  <si>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</si>
  <si>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</si>
  <si>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</si>
  <si>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</si>
  <si>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</si>
  <si>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</si>
  <si>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</si>
  <si>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</si>
  <si>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</si>
  <si>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</si>
  <si>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</si>
  <si>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</si>
  <si>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</si>
  <si>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</si>
  <si>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</si>
  <si>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</si>
  <si>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</si>
  <si>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</si>
  <si>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</si>
  <si>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</si>
  <si>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</si>
  <si>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</si>
  <si>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</si>
  <si>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</si>
  <si>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</si>
  <si>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</si>
  <si>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</si>
  <si>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</si>
  <si>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</si>
  <si>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</si>
  <si>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</si>
  <si>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</si>
  <si>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</si>
  <si>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</si>
  <si>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</si>
  <si>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</si>
  <si>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</si>
  <si>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</si>
  <si>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</si>
  <si>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</si>
  <si>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</si>
  <si>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</si>
  <si>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</si>
  <si>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</si>
  <si>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</si>
  <si>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</si>
  <si>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</si>
  <si>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</si>
  <si>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</si>
  <si>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</si>
  <si>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</si>
  <si>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</si>
  <si>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</si>
  <si>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</si>
  <si>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</si>
  <si>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</si>
  <si>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</si>
  <si>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</si>
  <si>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</si>
  <si>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</si>
  <si>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</si>
  <si>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</si>
  <si>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</si>
  <si>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</si>
  <si>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</si>
  <si>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</si>
  <si>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</si>
  <si>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</si>
  <si>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</si>
  <si>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</si>
  <si>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</si>
  <si>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</si>
  <si>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</si>
  <si>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</si>
  <si>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</si>
  <si>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</si>
  <si>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</si>
  <si>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</si>
  <si>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</si>
  <si>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</si>
  <si>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</si>
  <si>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</si>
  <si>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</si>
  <si>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</si>
  <si>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</si>
  <si>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</si>
  <si>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</si>
  <si>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</si>
  <si>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</si>
  <si>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</si>
  <si>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</si>
  <si>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</si>
  <si>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</si>
  <si>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</si>
  <si>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</si>
  <si>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</si>
  <si>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</si>
  <si>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</si>
  <si>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</si>
  <si>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</si>
  <si>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</si>
  <si>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</si>
  <si>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</si>
  <si>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</si>
  <si>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</si>
  <si>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</si>
  <si>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</si>
  <si>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</si>
  <si>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</si>
  <si>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</si>
  <si>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</si>
  <si>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</si>
  <si>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</si>
  <si>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</si>
  <si>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</si>
  <si>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</si>
  <si>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</si>
  <si>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</si>
  <si>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</si>
  <si>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</si>
  <si>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</si>
  <si>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</si>
  <si>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</si>
  <si>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</si>
  <si>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</si>
  <si>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</si>
  <si>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</si>
  <si>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</si>
  <si>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</si>
  <si>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</si>
  <si>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</si>
  <si>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</si>
  <si>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</si>
  <si>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</si>
  <si>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</si>
  <si>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</si>
  <si>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</si>
  <si>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</si>
  <si>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</si>
  <si>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</si>
  <si>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</si>
  <si>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</si>
  <si>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</si>
  <si>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</si>
  <si>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</si>
  <si>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</si>
  <si>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</si>
  <si>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</si>
  <si>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</si>
  <si>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</si>
  <si>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</si>
  <si>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</si>
  <si>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</si>
  <si>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</si>
  <si>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</si>
  <si>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</si>
  <si>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</si>
  <si>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</si>
  <si>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</si>
  <si>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</si>
  <si>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</si>
  <si>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</si>
  <si>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</si>
  <si>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</si>
  <si>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</si>
  <si>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</si>
  <si>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</si>
  <si>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</si>
  <si>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</si>
  <si>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</si>
  <si>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</si>
  <si>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</si>
  <si>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</si>
  <si>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</si>
  <si>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</si>
  <si>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</si>
  <si>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</si>
  <si>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</si>
  <si>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</si>
  <si>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</si>
  <si>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</si>
  <si>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</si>
  <si>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</si>
  <si>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</si>
  <si>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</si>
  <si>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</si>
  <si>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</si>
  <si>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</si>
  <si>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</si>
  <si>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</si>
  <si>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</si>
  <si>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</si>
  <si>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</si>
  <si>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</si>
  <si>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</si>
  <si>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</si>
  <si>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</si>
  <si>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</si>
  <si>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</si>
  <si>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</si>
  <si>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</si>
  <si>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</si>
  <si>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</si>
  <si>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</si>
  <si>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</si>
  <si>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</si>
  <si>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</si>
  <si>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</si>
  <si>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</si>
  <si>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</si>
  <si>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</si>
  <si>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</si>
  <si>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</si>
  <si>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</si>
  <si>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</si>
  <si>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</si>
  <si>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</si>
  <si>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</si>
  <si>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</si>
  <si>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</si>
  <si>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</si>
  <si>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</si>
  <si>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</si>
  <si>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</si>
  <si>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</si>
  <si>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</si>
  <si>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</si>
  <si>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</si>
  <si>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</si>
  <si>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</si>
  <si>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</si>
  <si>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</si>
  <si>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</si>
  <si>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</si>
  <si>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</si>
  <si>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</si>
  <si>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</si>
  <si>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</si>
  <si>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</si>
  <si>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</si>
  <si>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</si>
  <si>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</si>
  <si>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</si>
  <si>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</si>
  <si>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</si>
  <si>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</si>
  <si>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</si>
  <si>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</si>
  <si>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</si>
  <si>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</si>
  <si>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</si>
  <si>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</si>
  <si>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</si>
  <si>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</si>
  <si>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</si>
  <si>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</si>
  <si>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</si>
  <si>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</si>
  <si>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</si>
  <si>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</si>
  <si>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</si>
  <si>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</si>
  <si>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</si>
  <si>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</si>
  <si>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</si>
  <si>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</si>
  <si>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</si>
  <si>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</si>
  <si>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</si>
  <si>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</si>
  <si>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</si>
  <si>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</si>
  <si>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</si>
  <si>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</si>
  <si>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</si>
  <si>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</si>
  <si>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</si>
  <si>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</si>
  <si>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</si>
  <si>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</si>
  <si>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</si>
  <si>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</si>
  <si>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</si>
  <si>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</si>
  <si>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</si>
  <si>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</si>
  <si>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</si>
  <si>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</si>
  <si>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</si>
  <si>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</si>
  <si>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</si>
  <si>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</si>
  <si>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</si>
  <si>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</si>
  <si>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</si>
  <si>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</si>
  <si>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</si>
  <si>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</si>
  <si>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</si>
  <si>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</si>
  <si>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</si>
  <si>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</si>
  <si>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</si>
  <si>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</si>
  <si>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</si>
  <si>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</si>
  <si>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</si>
  <si>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</si>
  <si>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</si>
  <si>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</si>
  <si>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</si>
  <si>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</si>
  <si>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</si>
  <si>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</si>
  <si>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</si>
  <si>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</si>
  <si>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</si>
  <si>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</si>
  <si>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</si>
  <si>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</si>
  <si>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</si>
  <si>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</si>
  <si>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</si>
  <si>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</si>
  <si>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</si>
  <si>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</si>
  <si>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</si>
  <si>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</si>
  <si>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</si>
  <si>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</si>
  <si>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</si>
  <si>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</si>
  <si>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</si>
  <si>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</si>
  <si>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</si>
  <si>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</si>
  <si>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</si>
  <si>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</si>
  <si>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</si>
  <si>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</si>
  <si>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</si>
  <si>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</si>
  <si>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</si>
  <si>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</si>
  <si>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</si>
  <si>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</si>
  <si>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</si>
  <si>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</si>
  <si>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</si>
  <si>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</si>
  <si>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</si>
  <si>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</si>
  <si>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</si>
  <si>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</si>
  <si>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</si>
  <si>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</si>
  <si>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</si>
  <si>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</si>
  <si>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</si>
  <si>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</si>
  <si>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</si>
  <si>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</si>
  <si>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</si>
  <si>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</si>
  <si>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</si>
  <si>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</si>
  <si>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</si>
  <si>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</si>
  <si>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</si>
  <si>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</si>
  <si>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</si>
  <si>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</si>
  <si>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</si>
  <si>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</si>
  <si>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</si>
  <si>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</si>
  <si>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</si>
  <si>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</si>
  <si>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</si>
  <si>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</si>
  <si>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</si>
  <si>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</si>
  <si>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</si>
  <si>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</si>
  <si>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</si>
  <si>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</si>
  <si>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</si>
  <si>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</si>
  <si>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</si>
  <si>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</si>
  <si>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</si>
  <si>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</si>
  <si>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</si>
  <si>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</si>
  <si>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</si>
  <si>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</si>
  <si>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</si>
  <si>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</si>
  <si>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</si>
  <si>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</si>
  <si>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</si>
  <si>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</si>
  <si>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</si>
  <si>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</si>
  <si>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</si>
  <si>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</si>
  <si>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</si>
  <si>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</si>
  <si>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</si>
  <si>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</si>
  <si>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</si>
  <si>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</si>
  <si>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</si>
  <si>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</si>
  <si>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</si>
  <si>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</si>
  <si>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</si>
  <si>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</si>
  <si>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</si>
  <si>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</si>
  <si>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</si>
  <si>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</si>
  <si>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</si>
  <si>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</si>
  <si>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</si>
  <si>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</si>
  <si>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</si>
  <si>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</si>
  <si>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</si>
  <si>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</si>
  <si>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</si>
  <si>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</si>
  <si>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</si>
  <si>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</si>
  <si>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</si>
  <si>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</si>
  <si>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</si>
  <si>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</si>
  <si>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</si>
  <si>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</si>
  <si>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</si>
  <si>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</si>
  <si>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</si>
  <si>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</si>
  <si>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</si>
  <si>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</si>
  <si>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</si>
  <si>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</si>
  <si>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</si>
  <si>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</si>
  <si>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</si>
  <si>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</si>
  <si>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</si>
  <si>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</si>
  <si>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</si>
  <si>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</si>
  <si>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</si>
  <si>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</si>
  <si>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</si>
  <si>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</si>
  <si>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</si>
  <si>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</si>
  <si>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</si>
  <si>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</si>
  <si>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</si>
  <si>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</si>
  <si>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</si>
  <si>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</si>
  <si>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</si>
  <si>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</si>
  <si>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</si>
  <si>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</si>
  <si>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</si>
  <si>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</si>
  <si>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</si>
  <si>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</si>
  <si>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</si>
  <si>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</si>
  <si>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</si>
  <si>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</si>
  <si>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</si>
  <si>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</si>
  <si>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</si>
  <si>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</si>
  <si>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</si>
  <si>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</si>
  <si>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</si>
  <si>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</si>
  <si>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</si>
  <si>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</si>
  <si>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</si>
  <si>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</si>
  <si>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</si>
  <si>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</si>
  <si>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</si>
  <si>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</si>
  <si>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</si>
  <si>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</si>
  <si>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</si>
  <si>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</si>
  <si>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</si>
  <si>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</si>
  <si>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</si>
  <si>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</si>
  <si>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</si>
  <si>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</si>
  <si>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</si>
  <si>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</si>
  <si>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</si>
  <si>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</si>
  <si>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</si>
  <si>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</si>
  <si>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</si>
  <si>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</si>
  <si>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</si>
  <si>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</si>
  <si>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</si>
  <si>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</si>
  <si>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</si>
  <si>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</si>
  <si>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</si>
  <si>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</si>
  <si>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</si>
  <si>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</si>
  <si>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</si>
  <si>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</si>
  <si>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</si>
  <si>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</si>
  <si>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</si>
  <si>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</si>
  <si>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</si>
  <si>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</si>
  <si>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</si>
  <si>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</si>
  <si>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</si>
  <si>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</si>
  <si>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</si>
  <si>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</si>
  <si>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</si>
  <si>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</si>
  <si>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</si>
  <si>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</si>
  <si>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</si>
  <si>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</si>
  <si>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</si>
  <si>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</si>
  <si>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</si>
  <si>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</si>
  <si>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</si>
  <si>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</si>
  <si>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</si>
  <si>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</si>
  <si>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</si>
  <si>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</si>
  <si>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</si>
  <si>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</si>
  <si>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</si>
  <si>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</si>
  <si>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</si>
  <si>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</si>
  <si>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</si>
  <si>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</si>
  <si>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</si>
  <si>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</si>
  <si>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</si>
  <si>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</si>
  <si>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</si>
  <si>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</si>
  <si>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</si>
  <si>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</si>
  <si>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</si>
  <si>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</si>
  <si>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</si>
  <si>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</si>
  <si>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</si>
  <si>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</si>
  <si>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</si>
  <si>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</si>
  <si>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</si>
  <si>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</si>
  <si>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</si>
  <si>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</si>
  <si>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</si>
  <si>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</si>
  <si>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</si>
  <si>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</si>
  <si>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</si>
  <si>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</si>
  <si>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</si>
  <si>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</si>
  <si>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</si>
  <si>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</si>
  <si>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</si>
  <si>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</si>
  <si>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</si>
  <si>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</si>
  <si>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</si>
  <si>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</si>
  <si>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</si>
  <si>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</si>
  <si>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</si>
  <si>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</si>
  <si>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</si>
  <si>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</si>
  <si>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</si>
  <si>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</si>
  <si>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</si>
  <si>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</si>
  <si>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</si>
  <si>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</si>
  <si>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</si>
  <si>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</si>
  <si>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</si>
  <si>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</si>
  <si>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</si>
  <si>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</si>
  <si>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</si>
  <si>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</si>
  <si>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</si>
  <si>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</si>
  <si>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</si>
  <si>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</si>
  <si>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</si>
  <si>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</si>
  <si>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</si>
  <si>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</si>
  <si>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</si>
  <si>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</si>
  <si>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</si>
  <si>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</si>
  <si>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</si>
  <si>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</si>
  <si>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</si>
  <si>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</si>
  <si>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</si>
  <si>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</si>
  <si>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</si>
  <si>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</si>
  <si>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</si>
  <si>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</si>
  <si>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</si>
  <si>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</si>
  <si>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</si>
  <si>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</si>
  <si>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</si>
  <si>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</si>
  <si>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</si>
  <si>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</si>
  <si>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</si>
  <si>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</si>
  <si>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</si>
  <si>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</si>
  <si>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</si>
  <si>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</si>
  <si>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</si>
  <si>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</si>
  <si>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</si>
  <si>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</si>
  <si>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</si>
  <si>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</si>
  <si>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</si>
  <si>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</si>
  <si>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</si>
  <si>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</si>
  <si>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</si>
  <si>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</si>
  <si>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</si>
  <si>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</si>
  <si>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</si>
  <si>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</si>
  <si>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</si>
  <si>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</si>
  <si>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</si>
  <si>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</si>
  <si>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</si>
  <si>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</si>
  <si>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</si>
  <si>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</si>
  <si>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</si>
  <si>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</si>
  <si>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</si>
  <si>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</si>
  <si>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</si>
  <si>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</si>
  <si>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</si>
  <si>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</si>
  <si>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</si>
  <si>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</si>
  <si>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</si>
  <si>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</si>
  <si>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</si>
  <si>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</si>
  <si>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</si>
  <si>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</si>
  <si>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</si>
  <si>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</si>
  <si>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</si>
  <si>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</si>
  <si>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</si>
  <si>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</si>
  <si>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</si>
  <si>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</si>
  <si>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</si>
  <si>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</si>
  <si>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</si>
  <si>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</si>
  <si>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</si>
  <si>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</si>
  <si>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</si>
  <si>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</si>
  <si>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</si>
  <si>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</si>
  <si>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</si>
  <si>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</si>
  <si>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</si>
  <si>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</si>
  <si>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</si>
  <si>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</si>
  <si>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</si>
  <si>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</si>
  <si>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</si>
  <si>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</si>
  <si>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</si>
  <si>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</si>
  <si>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</si>
  <si>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</si>
  <si>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</si>
  <si>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</si>
  <si>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</si>
  <si>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</si>
  <si>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</si>
  <si>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</si>
  <si>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</si>
  <si>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</si>
  <si>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</si>
  <si>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</si>
  <si>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</si>
  <si>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</si>
  <si>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</si>
  <si>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</si>
  <si>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</si>
  <si>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</si>
  <si>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</si>
  <si>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</si>
  <si>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</si>
  <si>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</si>
  <si>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</si>
  <si>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</si>
  <si>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</si>
  <si>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</si>
  <si>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</si>
  <si>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</si>
  <si>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</si>
  <si>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</si>
  <si>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</si>
  <si>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</si>
  <si>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</si>
  <si>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</si>
  <si>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</si>
  <si>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</si>
  <si>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</si>
  <si>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</si>
  <si>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</si>
  <si>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</si>
  <si>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</si>
  <si>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</si>
  <si>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</si>
  <si>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</si>
  <si>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</si>
  <si>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</si>
  <si>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</si>
  <si>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</si>
  <si>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</si>
  <si>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</si>
  <si>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</si>
  <si>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</si>
  <si>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</si>
  <si>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</si>
  <si>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</si>
  <si>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</si>
  <si>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</si>
  <si>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</si>
  <si>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</si>
  <si>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</si>
  <si>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</si>
  <si>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</si>
  <si>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</si>
  <si>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</si>
  <si>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</si>
  <si>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</si>
  <si>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</si>
  <si>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</si>
  <si>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</si>
  <si>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</si>
  <si>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</si>
  <si>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</si>
  <si>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</si>
  <si>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</si>
  <si>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</si>
  <si>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</si>
  <si>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</si>
  <si>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</si>
  <si>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</si>
  <si>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</si>
  <si>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</si>
  <si>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</si>
  <si>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</si>
  <si>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</si>
  <si>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</si>
  <si>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</si>
  <si>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</si>
  <si>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</si>
  <si>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</si>
  <si>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</si>
  <si>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</si>
  <si>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</si>
  <si>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</si>
  <si>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</si>
  <si>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</si>
  <si>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</si>
  <si>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</si>
  <si>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</si>
  <si>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</si>
  <si>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</si>
  <si>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</si>
  <si>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</si>
  <si>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</si>
  <si>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</si>
  <si>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</si>
  <si>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</si>
  <si>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</si>
  <si>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</si>
  <si>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</si>
  <si>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</si>
  <si>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</si>
  <si>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</si>
  <si>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</si>
  <si>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</si>
  <si>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</si>
  <si>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</si>
  <si>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</si>
  <si>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</si>
  <si>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</si>
  <si>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</si>
  <si>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</si>
  <si>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</si>
  <si>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</si>
  <si>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</si>
  <si>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</si>
  <si>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</si>
  <si>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</si>
  <si>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</si>
  <si>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</si>
  <si>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</si>
  <si>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</si>
  <si>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</si>
  <si>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</si>
  <si>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</si>
  <si>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</si>
  <si>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</si>
  <si>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</si>
  <si>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</si>
  <si>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</si>
  <si>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</si>
  <si>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</si>
  <si>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</si>
  <si>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</si>
  <si>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</si>
  <si>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</si>
  <si>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</si>
  <si>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</si>
  <si>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</si>
  <si>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</si>
  <si>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</si>
  <si>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</si>
  <si>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</si>
  <si>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</si>
  <si>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</si>
  <si>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</si>
  <si>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</si>
  <si>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</si>
  <si>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</si>
  <si>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</si>
  <si>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</si>
  <si>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</si>
  <si>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</si>
  <si>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</si>
  <si>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</si>
  <si>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</si>
  <si>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</si>
  <si>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</si>
  <si>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</si>
  <si>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</si>
  <si>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</si>
  <si>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</si>
  <si>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</si>
  <si>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</si>
  <si>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</si>
  <si>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</si>
  <si>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</si>
  <si>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</si>
  <si>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</si>
  <si>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</si>
  <si>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</si>
  <si>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</si>
  <si>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</si>
  <si>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</si>
  <si>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</si>
  <si>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</si>
  <si>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</si>
  <si>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</si>
  <si>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</si>
  <si>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</si>
  <si>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</si>
  <si>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</si>
  <si>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</si>
  <si>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</si>
  <si>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</si>
  <si>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</si>
  <si>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</si>
  <si>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</si>
  <si>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</si>
  <si>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</si>
  <si>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</si>
  <si>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</si>
  <si>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</si>
  <si>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</si>
  <si>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</si>
  <si>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</si>
  <si>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</si>
  <si>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</si>
  <si>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</si>
  <si>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</si>
  <si>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</si>
  <si>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</si>
  <si>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</si>
  <si>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</si>
  <si>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</si>
  <si>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</si>
  <si>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</si>
  <si>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</si>
  <si>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</si>
  <si>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</si>
  <si>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</si>
  <si>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</si>
  <si>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</si>
  <si>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</si>
  <si>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</si>
  <si>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</si>
  <si>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</si>
  <si>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</si>
  <si>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</si>
  <si>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</si>
  <si>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</si>
  <si>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</si>
  <si>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</si>
  <si>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</si>
  <si>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</si>
  <si>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</si>
  <si>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</si>
  <si>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</si>
  <si>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</si>
  <si>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</si>
  <si>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</si>
  <si>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</si>
  <si>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</si>
  <si>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</si>
  <si>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</si>
  <si>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</si>
  <si>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</si>
  <si>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</si>
  <si>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</si>
  <si>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</si>
  <si>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</si>
  <si>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</si>
  <si>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</si>
  <si>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</si>
  <si>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</si>
  <si>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</si>
  <si>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</si>
  <si>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</si>
  <si>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</si>
  <si>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</si>
  <si>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</si>
  <si>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</si>
  <si>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</si>
  <si>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</si>
  <si>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</si>
  <si>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</si>
  <si>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</si>
  <si>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</si>
  <si>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</si>
  <si>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</si>
  <si>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</si>
  <si>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</si>
  <si>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</si>
  <si>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</si>
  <si>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</si>
  <si>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</si>
  <si>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</si>
  <si>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</si>
  <si>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</si>
  <si>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</si>
  <si>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</si>
  <si>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</si>
  <si>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</si>
  <si>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</si>
  <si>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</si>
  <si>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</si>
  <si>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</si>
  <si>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</si>
  <si>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</si>
  <si>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</si>
  <si>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</si>
  <si>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</si>
  <si>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</si>
  <si>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</si>
  <si>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</si>
  <si>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</si>
  <si>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</si>
  <si>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</si>
  <si>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</si>
  <si>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</si>
  <si>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</si>
  <si>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</si>
  <si>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</si>
  <si>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</si>
  <si>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</si>
  <si>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</si>
  <si>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</si>
  <si>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</si>
  <si>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</si>
  <si>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</si>
  <si>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</si>
  <si>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</si>
  <si>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</si>
  <si>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</si>
  <si>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</si>
  <si>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</si>
  <si>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</si>
  <si>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</si>
  <si>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</si>
  <si>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</si>
  <si>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</si>
  <si>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</si>
  <si>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</si>
  <si>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</si>
  <si>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</si>
  <si>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</si>
  <si>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</si>
  <si>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</si>
  <si>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</si>
  <si>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</si>
  <si>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</si>
  <si>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</si>
  <si>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</si>
  <si>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</si>
  <si>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</si>
  <si>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</si>
  <si>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</si>
  <si>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</si>
  <si>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</si>
  <si>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</si>
  <si>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</si>
  <si>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</si>
  <si>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</si>
  <si>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</si>
  <si>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</si>
  <si>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</si>
  <si>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</si>
  <si>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</si>
  <si>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</si>
  <si>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</si>
  <si>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</si>
  <si>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</si>
  <si>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</si>
  <si>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</si>
  <si>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</si>
  <si>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</si>
  <si>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</si>
  <si>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</si>
  <si>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</si>
  <si>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</si>
  <si>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</si>
  <si>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</si>
  <si>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</si>
  <si>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</si>
  <si>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</si>
  <si>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</si>
  <si>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</si>
  <si>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</si>
  <si>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</si>
  <si>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</si>
  <si>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</si>
  <si>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</si>
  <si>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</si>
  <si>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</si>
  <si>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</si>
  <si>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</si>
  <si>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</si>
  <si>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</si>
  <si>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</si>
  <si>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</si>
  <si>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</si>
  <si>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</si>
  <si>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</si>
  <si>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</si>
  <si>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</si>
  <si>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</si>
  <si>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</si>
  <si>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</si>
  <si>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</si>
  <si>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</si>
  <si>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</si>
  <si>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</si>
  <si>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</si>
  <si>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</si>
  <si>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</si>
  <si>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</si>
  <si>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</si>
  <si>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</si>
  <si>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</si>
  <si>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</si>
  <si>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</si>
  <si>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</si>
  <si>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</si>
  <si>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</si>
  <si>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</si>
  <si>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</si>
  <si>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</si>
  <si>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</si>
  <si>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</si>
  <si>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</si>
  <si>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</si>
  <si>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</si>
  <si>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</si>
  <si>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</si>
  <si>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</si>
  <si>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</si>
  <si>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</si>
  <si>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</si>
  <si>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</si>
  <si>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</si>
  <si>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</si>
  <si>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</si>
  <si>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</si>
  <si>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</si>
  <si>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</si>
  <si>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</si>
  <si>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</si>
  <si>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</si>
  <si>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</si>
  <si>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</si>
  <si>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</si>
  <si>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</si>
  <si>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</si>
  <si>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</si>
  <si>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</si>
  <si>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</si>
  <si>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</si>
  <si>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</si>
  <si>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</si>
  <si>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</si>
  <si>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</si>
  <si>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</si>
  <si>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</si>
  <si>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</si>
  <si>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</si>
  <si>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</si>
  <si>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</si>
  <si>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</si>
  <si>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</si>
  <si>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</si>
  <si>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</si>
  <si>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</si>
  <si>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</si>
  <si>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</si>
  <si>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</si>
  <si>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</si>
  <si>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</si>
  <si>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</si>
  <si>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</si>
  <si>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</si>
  <si>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</si>
  <si>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</si>
  <si>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</si>
  <si>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</si>
  <si>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</si>
  <si>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</si>
  <si>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</si>
  <si>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</si>
  <si>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</si>
  <si>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</si>
  <si>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</si>
  <si>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</si>
  <si>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</si>
  <si>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</si>
  <si>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</si>
  <si>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</si>
  <si>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</si>
  <si>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</si>
  <si>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</si>
  <si>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</si>
  <si>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</si>
  <si>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</si>
  <si>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</si>
  <si>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</si>
  <si>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</si>
  <si>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</si>
  <si>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</si>
  <si>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</si>
  <si>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</si>
  <si>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</si>
  <si>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</si>
  <si>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</si>
  <si>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</si>
  <si>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</si>
  <si>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</si>
  <si>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</si>
  <si>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</si>
  <si>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</si>
  <si>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</si>
  <si>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</si>
  <si>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</si>
  <si>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</si>
  <si>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</si>
  <si>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</si>
  <si>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</si>
  <si>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</si>
  <si>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</si>
  <si>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</si>
  <si>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</si>
  <si>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</si>
  <si>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</si>
  <si>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</si>
  <si>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</si>
  <si>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</si>
  <si>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</si>
  <si>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</si>
  <si>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</si>
  <si>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</si>
  <si>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</si>
  <si>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</si>
  <si>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</si>
  <si>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</si>
  <si>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</si>
  <si>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</si>
  <si>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</si>
  <si>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</si>
  <si>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</si>
  <si>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</si>
  <si>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</si>
  <si>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</si>
  <si>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</si>
  <si>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</si>
  <si>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</si>
  <si>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</si>
  <si>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</si>
  <si>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</si>
  <si>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</si>
  <si>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</si>
  <si>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</si>
  <si>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</si>
  <si>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</si>
  <si>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</si>
  <si>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</si>
  <si>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</si>
  <si>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</si>
  <si>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</si>
  <si>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</si>
  <si>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</si>
  <si>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</si>
  <si>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</si>
  <si>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</si>
  <si>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</si>
  <si>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</si>
  <si>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</si>
  <si>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</si>
  <si>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</si>
  <si>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</si>
  <si>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</si>
  <si>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</si>
  <si>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</si>
  <si>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</si>
  <si>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</si>
  <si>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</si>
  <si>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</si>
  <si>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</si>
  <si>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</si>
  <si>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</si>
  <si>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</si>
  <si>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</si>
  <si>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</si>
  <si>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</si>
  <si>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</si>
  <si>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</si>
  <si>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</si>
  <si>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</si>
  <si>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</si>
  <si>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</si>
  <si>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</si>
  <si>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</si>
  <si>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</si>
  <si>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</si>
  <si>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</si>
  <si>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</si>
  <si>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</si>
  <si>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</si>
  <si>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</si>
  <si>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</si>
  <si>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</si>
  <si>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</si>
  <si>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</si>
  <si>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</si>
  <si>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</si>
  <si>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</si>
  <si>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</si>
  <si>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</si>
  <si>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</si>
  <si>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</si>
  <si>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</si>
  <si>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</si>
  <si>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</si>
  <si>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</si>
  <si>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</si>
  <si>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</si>
  <si>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</si>
  <si>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</si>
  <si>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</si>
  <si>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</si>
  <si>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</si>
  <si>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</si>
  <si>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</si>
  <si>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</si>
  <si>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</si>
  <si>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</si>
  <si>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</si>
  <si>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</si>
  <si>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</si>
  <si>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</si>
  <si>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</si>
  <si>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</si>
  <si>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</si>
  <si>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</si>
  <si>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</si>
  <si>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</si>
  <si>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</si>
  <si>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</si>
  <si>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</si>
  <si>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</si>
  <si>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</si>
  <si>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</si>
  <si>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</si>
  <si>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</si>
  <si>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</si>
  <si>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</si>
  <si>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</si>
  <si>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</si>
  <si>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</si>
  <si>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</si>
  <si>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</si>
  <si>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</si>
  <si>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</si>
  <si>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</si>
  <si>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</si>
  <si>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</si>
  <si>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</si>
  <si>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</si>
  <si>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</si>
  <si>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</si>
  <si>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</si>
  <si>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</si>
  <si>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</si>
  <si>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</si>
  <si>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</si>
  <si>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</si>
  <si>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</si>
  <si>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</si>
  <si>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</si>
  <si>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</si>
  <si>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</si>
  <si>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</si>
  <si>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</si>
  <si>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</si>
  <si>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</si>
  <si>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</si>
  <si>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</si>
  <si>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</si>
  <si>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</si>
  <si>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</si>
  <si>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</si>
  <si>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</si>
  <si>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</si>
  <si>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</si>
  <si>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</si>
  <si>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</si>
  <si>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</si>
  <si>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</si>
  <si>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</si>
  <si>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</si>
  <si>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</si>
  <si>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</si>
  <si>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</si>
  <si>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</si>
  <si>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</si>
  <si>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</si>
  <si>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</si>
  <si>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</si>
  <si>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</si>
  <si>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</si>
  <si>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</si>
  <si>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</si>
  <si>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</si>
  <si>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</si>
  <si>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</si>
  <si>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</si>
  <si>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</si>
  <si>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</si>
  <si>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</si>
  <si>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</si>
  <si>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</si>
  <si>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</si>
  <si>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</si>
  <si>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</si>
  <si>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</si>
  <si>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</si>
  <si>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</si>
  <si>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</si>
  <si>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</si>
  <si>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</si>
  <si>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</si>
  <si>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</si>
  <si>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</si>
  <si>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</si>
  <si>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</si>
  <si>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</si>
  <si>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</si>
  <si>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</si>
  <si>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</si>
  <si>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</si>
  <si>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</si>
  <si>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</si>
  <si>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</si>
  <si>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</si>
  <si>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</si>
  <si>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</si>
  <si>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</si>
  <si>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</si>
  <si>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</si>
  <si>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</si>
  <si>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</si>
  <si>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</si>
  <si>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</si>
  <si>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</si>
  <si>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</si>
  <si>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</si>
  <si>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</si>
  <si>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</si>
  <si>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</si>
  <si>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</si>
  <si>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</si>
  <si>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</si>
  <si>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</si>
  <si>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</si>
  <si>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</si>
  <si>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</si>
  <si>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</si>
  <si>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</si>
  <si>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</si>
  <si>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</si>
  <si>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</si>
  <si>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</si>
  <si>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</si>
  <si>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</si>
  <si>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</si>
  <si>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</si>
  <si>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</si>
  <si>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</si>
  <si>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</si>
  <si>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</si>
  <si>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</si>
  <si>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</si>
  <si>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</si>
  <si>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</si>
  <si>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</si>
  <si>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</si>
  <si>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</si>
  <si>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</si>
  <si>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</si>
  <si>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</si>
  <si>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</si>
  <si>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</si>
  <si>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</si>
  <si>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</si>
  <si>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</si>
  <si>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</si>
  <si>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</si>
  <si>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</si>
  <si>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</si>
  <si>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</si>
  <si>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</si>
  <si>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</si>
  <si>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</si>
  <si>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</si>
  <si>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</si>
  <si>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</si>
  <si>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</si>
  <si>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</si>
  <si>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</si>
  <si>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</si>
  <si>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</si>
  <si>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</si>
  <si>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</si>
  <si>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</si>
  <si>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</si>
  <si>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</si>
  <si>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</si>
  <si>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</si>
  <si>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</si>
  <si>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</si>
  <si>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</si>
  <si>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</si>
  <si>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</si>
  <si>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</si>
  <si>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</si>
  <si>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</si>
  <si>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</si>
  <si>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</si>
  <si>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</si>
  <si>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</si>
  <si>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</si>
  <si>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</si>
  <si>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</si>
  <si>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</si>
  <si>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</si>
  <si>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</si>
  <si>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</si>
  <si>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</si>
  <si>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</si>
  <si>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</si>
  <si>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</si>
  <si>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</si>
  <si>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</si>
  <si>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</si>
  <si>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</si>
  <si>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</si>
  <si>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</si>
  <si>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</si>
  <si>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</si>
  <si>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</si>
  <si>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</si>
  <si>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</si>
  <si>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</si>
  <si>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</si>
  <si>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</si>
  <si>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</si>
  <si>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</si>
  <si>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</si>
  <si>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</si>
  <si>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</si>
  <si>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</si>
  <si>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</si>
  <si>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</si>
  <si>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</si>
  <si>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</si>
  <si>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</si>
  <si>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</si>
  <si>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</si>
  <si>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</si>
  <si>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</si>
  <si>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</si>
  <si>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</si>
  <si>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</si>
  <si>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</si>
  <si>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</si>
  <si>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</si>
  <si>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</si>
  <si>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</si>
  <si>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</si>
  <si>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</si>
  <si>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</si>
  <si>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</si>
  <si>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</si>
  <si>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</si>
  <si>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</si>
  <si>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</si>
  <si>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</si>
  <si>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</si>
  <si>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</si>
  <si>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</si>
  <si>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</si>
  <si>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</si>
  <si>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</si>
  <si>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</si>
  <si>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</si>
  <si>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</si>
  <si>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</si>
  <si>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</si>
  <si>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</si>
  <si>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</si>
  <si>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</si>
  <si>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</si>
  <si>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</si>
  <si>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</si>
  <si>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</si>
  <si>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</si>
  <si>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</si>
  <si>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</si>
  <si>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</si>
  <si>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</si>
  <si>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</si>
  <si>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</si>
  <si>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</si>
  <si>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</si>
  <si>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</si>
  <si>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</si>
  <si>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</si>
  <si>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</si>
  <si>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</si>
  <si>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</si>
  <si>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</si>
  <si>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</si>
  <si>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</si>
  <si>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</si>
  <si>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</si>
  <si>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</si>
  <si>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</si>
  <si>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</si>
  <si>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</si>
  <si>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</si>
  <si>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</si>
  <si>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</si>
  <si>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</si>
  <si>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</si>
  <si>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</si>
  <si>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</si>
  <si>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</si>
  <si>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</si>
  <si>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</si>
  <si>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</si>
  <si>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</si>
  <si>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</si>
  <si>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</si>
  <si>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</si>
  <si>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</si>
  <si>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</si>
  <si>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</si>
  <si>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</si>
  <si>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</si>
  <si>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</si>
  <si>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</si>
  <si>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</si>
  <si>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</si>
  <si>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</si>
  <si>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</si>
  <si>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</si>
  <si>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</si>
  <si>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</si>
  <si>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</si>
  <si>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</si>
  <si>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</si>
  <si>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</si>
  <si>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</si>
  <si>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</si>
  <si>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</si>
  <si>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</si>
  <si>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</si>
  <si>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</si>
  <si>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</si>
  <si>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</si>
  <si>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</si>
  <si>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</si>
  <si>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</si>
  <si>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</si>
  <si>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</si>
  <si>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</si>
  <si>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</si>
  <si>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</si>
  <si>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</si>
  <si>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</si>
  <si>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</si>
  <si>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</si>
  <si>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</si>
  <si>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</si>
  <si>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</si>
  <si>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</si>
  <si>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</si>
  <si>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</si>
  <si>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</si>
  <si>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</si>
  <si>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</si>
  <si>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</si>
  <si>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</si>
  <si>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</si>
  <si>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</si>
  <si>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</si>
  <si>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</si>
  <si>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</si>
  <si>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</si>
  <si>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</si>
  <si>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</si>
  <si>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</si>
  <si>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</si>
  <si>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</si>
  <si>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</si>
  <si>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</si>
  <si>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</si>
  <si>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</si>
  <si>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</si>
  <si>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</si>
  <si>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</si>
  <si>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</si>
  <si>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</si>
  <si>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</si>
  <si>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</si>
  <si>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</si>
  <si>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</si>
  <si>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</si>
  <si>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</si>
  <si>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</si>
  <si>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</si>
  <si>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</si>
  <si>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</si>
  <si>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</si>
  <si>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</si>
  <si>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</si>
  <si>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</si>
  <si>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</si>
  <si>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</si>
  <si>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</si>
  <si>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</si>
  <si>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</si>
  <si>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</si>
  <si>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</si>
  <si>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</si>
  <si>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</si>
  <si>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</si>
  <si>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</si>
  <si>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</si>
  <si>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</si>
  <si>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</si>
  <si>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</si>
  <si>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</si>
  <si>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</si>
  <si>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</si>
  <si>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</si>
  <si>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</si>
  <si>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</si>
  <si>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</si>
  <si>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</si>
  <si>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</si>
  <si>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</si>
  <si>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</si>
  <si>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</si>
  <si>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</si>
  <si>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</si>
  <si>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</si>
  <si>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</si>
  <si>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</si>
  <si>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</si>
  <si>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</si>
  <si>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</si>
  <si>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</si>
  <si>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</si>
  <si>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</si>
  <si>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</si>
  <si>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</si>
  <si>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</si>
  <si>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</si>
  <si>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</si>
  <si>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</si>
  <si>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</si>
  <si>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</si>
  <si>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</si>
  <si>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</si>
  <si>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</si>
  <si>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</si>
  <si>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</si>
  <si>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</si>
  <si>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</si>
  <si>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</si>
  <si>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</si>
  <si>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</si>
  <si>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</si>
  <si>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</si>
  <si>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</si>
  <si>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</si>
  <si>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</si>
  <si>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</si>
  <si>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</si>
  <si>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</si>
  <si>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</si>
  <si>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</si>
  <si>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</si>
  <si>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</si>
  <si>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</si>
  <si>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</si>
  <si>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</si>
  <si>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</si>
  <si>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</si>
  <si>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</si>
  <si>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</si>
  <si>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</si>
  <si>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</si>
  <si>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</si>
  <si>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</si>
  <si>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</si>
  <si>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</si>
  <si>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</si>
  <si>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</si>
  <si>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</si>
  <si>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</si>
  <si>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</si>
  <si>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</si>
  <si>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</si>
  <si>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</si>
  <si>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</si>
  <si>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</si>
  <si>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</si>
  <si>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</si>
  <si>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</si>
  <si>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</si>
  <si>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</si>
  <si>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</si>
  <si>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</si>
  <si>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</si>
  <si>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</si>
  <si>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</si>
  <si>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</si>
  <si>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</si>
  <si>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</si>
  <si>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</si>
  <si>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</si>
  <si>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</si>
  <si>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</si>
  <si>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</si>
  <si>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</si>
  <si>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</si>
  <si>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</si>
  <si>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</si>
  <si>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</si>
  <si>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</si>
  <si>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</si>
  <si>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</si>
  <si>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</si>
  <si>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</si>
  <si>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</si>
  <si>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</si>
  <si>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</si>
  <si>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</si>
  <si>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</si>
  <si>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</si>
  <si>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</si>
  <si>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</si>
  <si>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</si>
  <si>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</si>
  <si>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</si>
  <si>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</si>
  <si>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</si>
  <si>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</si>
  <si>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</si>
  <si>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</si>
  <si>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</si>
  <si>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</si>
  <si>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</si>
  <si>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</si>
  <si>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</si>
  <si>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</si>
  <si>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</si>
  <si>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</si>
  <si>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</si>
  <si>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</si>
  <si>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</si>
  <si>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</si>
  <si>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</si>
  <si>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</si>
  <si>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</si>
  <si>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</si>
  <si>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</si>
  <si>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</si>
  <si>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</si>
  <si>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</si>
  <si>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</si>
  <si>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</si>
  <si>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</si>
  <si>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</si>
  <si>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</si>
  <si>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</si>
  <si>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</si>
  <si>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</si>
  <si>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</si>
  <si>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</si>
  <si>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</si>
  <si>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</si>
  <si>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</si>
  <si>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</si>
  <si>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</si>
  <si>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</si>
  <si>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</si>
  <si>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</si>
  <si>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</si>
  <si>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</si>
  <si>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</si>
  <si>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</si>
  <si>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</si>
  <si>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</si>
  <si>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</si>
  <si>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</si>
  <si>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</si>
  <si>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</si>
  <si>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</si>
  <si>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</si>
  <si>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</si>
  <si>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</si>
  <si>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</si>
  <si>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</si>
  <si>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</si>
  <si>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</si>
  <si>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</si>
  <si>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</si>
  <si>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</si>
  <si>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</si>
  <si>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</si>
  <si>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</si>
  <si>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</si>
  <si>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</si>
  <si>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</si>
  <si>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</si>
  <si>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</si>
  <si>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</si>
  <si>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</si>
  <si>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</si>
  <si>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</si>
  <si>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</si>
  <si>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</si>
  <si>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</si>
  <si>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</si>
  <si>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</si>
  <si>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</si>
  <si>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</si>
  <si>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</si>
  <si>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</si>
  <si>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</si>
  <si>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</si>
  <si>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</si>
  <si>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</si>
  <si>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</si>
  <si>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</si>
  <si>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</si>
  <si>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</si>
  <si>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</si>
  <si>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</si>
  <si>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</si>
  <si>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</si>
  <si>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</si>
  <si>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</si>
  <si>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</si>
  <si>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</si>
  <si>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</si>
  <si>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</si>
  <si>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</si>
  <si>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</si>
  <si>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</si>
  <si>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</si>
  <si>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</si>
  <si>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</si>
  <si>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</si>
  <si>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</si>
  <si>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</si>
  <si>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</si>
  <si>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</si>
  <si>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</si>
  <si>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</si>
  <si>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</si>
  <si>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</si>
  <si>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</si>
  <si>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</si>
  <si>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</si>
  <si>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</si>
  <si>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</si>
  <si>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</si>
  <si>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</si>
  <si>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</si>
  <si>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</si>
  <si>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</si>
  <si>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</si>
  <si>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</si>
  <si>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</si>
  <si>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</si>
  <si>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</si>
  <si>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</si>
  <si>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</si>
  <si>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</si>
  <si>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</si>
  <si>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</si>
  <si>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</si>
  <si>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</si>
  <si>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</si>
  <si>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</si>
  <si>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</si>
  <si>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</si>
  <si>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</si>
  <si>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</si>
  <si>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</si>
  <si>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</si>
  <si>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</si>
  <si>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</si>
  <si>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</si>
  <si>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</si>
  <si>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</si>
  <si>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</si>
  <si>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</si>
  <si>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</si>
  <si>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</si>
  <si>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</si>
  <si>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</si>
  <si>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</si>
  <si>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</si>
  <si>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</si>
  <si>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</si>
  <si>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</si>
  <si>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</si>
  <si>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</si>
  <si>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</si>
  <si>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</si>
  <si>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</si>
  <si>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</si>
  <si>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</si>
  <si>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</si>
  <si>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</si>
  <si>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</si>
  <si>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</si>
  <si>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</si>
  <si>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</si>
  <si>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</si>
  <si>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</si>
  <si>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</si>
  <si>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</si>
  <si>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</si>
  <si>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</si>
  <si>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</si>
  <si>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</si>
  <si>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</si>
  <si>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</si>
  <si>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</si>
  <si>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</si>
  <si>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</si>
  <si>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</si>
  <si>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</si>
  <si>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</si>
  <si>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</si>
  <si>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</si>
  <si>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</si>
  <si>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</si>
  <si>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</si>
  <si>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</si>
  <si>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</si>
  <si>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</si>
  <si>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</si>
  <si>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</si>
  <si>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</si>
  <si>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</si>
  <si>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</si>
  <si>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</si>
  <si>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</si>
  <si>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</si>
  <si>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</si>
  <si>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</si>
  <si>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</si>
  <si>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</si>
  <si>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</si>
  <si>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</si>
  <si>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</si>
  <si>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</si>
  <si>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</si>
  <si>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</si>
  <si>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</si>
  <si>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</si>
  <si>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</si>
  <si>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</si>
  <si>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</si>
  <si>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</si>
  <si>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</si>
  <si>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</si>
  <si>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</si>
  <si>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</si>
  <si>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</si>
  <si>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</si>
  <si>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</si>
  <si>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</si>
  <si>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</si>
  <si>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</si>
  <si>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</si>
  <si>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</si>
  <si>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</si>
  <si>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</si>
  <si>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</si>
  <si>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</si>
  <si>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</si>
  <si>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</si>
  <si>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</si>
  <si>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</si>
  <si>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</si>
  <si>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</si>
  <si>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</si>
  <si>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</si>
  <si>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</si>
  <si>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</si>
  <si>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</si>
  <si>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</si>
  <si>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</si>
  <si>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</si>
  <si>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</si>
  <si>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</si>
  <si>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</si>
  <si>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</si>
  <si>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</si>
  <si>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</si>
  <si>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</si>
  <si>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</si>
  <si>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</si>
  <si>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</si>
  <si>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</si>
  <si>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</si>
  <si>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</si>
  <si>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</si>
  <si>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</si>
  <si>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</si>
  <si>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</si>
  <si>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</si>
  <si>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</si>
  <si>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</si>
  <si>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</si>
  <si>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</si>
  <si>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</si>
  <si>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</si>
  <si>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</si>
  <si>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</si>
  <si>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</si>
  <si>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</si>
  <si>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</si>
  <si>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</si>
  <si>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</si>
  <si>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</si>
  <si>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</si>
  <si>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</si>
  <si>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</si>
  <si>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</si>
  <si>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</si>
  <si>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</si>
  <si>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</si>
  <si>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</si>
  <si>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</si>
  <si>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</si>
  <si>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</si>
  <si>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</si>
  <si>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</si>
  <si>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</si>
  <si>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</si>
  <si>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</si>
  <si>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</si>
  <si>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</si>
  <si>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</si>
  <si>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</si>
  <si>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</si>
  <si>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</si>
  <si>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</si>
  <si>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</si>
  <si>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</si>
  <si>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</si>
  <si>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</si>
  <si>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</si>
  <si>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</si>
  <si>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</si>
  <si>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</si>
  <si>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</si>
  <si>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</si>
  <si>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</si>
  <si>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</si>
  <si>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</si>
  <si>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</si>
  <si>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</si>
  <si>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</si>
  <si>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</si>
  <si>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</si>
  <si>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</si>
  <si>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</si>
  <si>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</si>
  <si>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</si>
  <si>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</si>
  <si>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</si>
  <si>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</si>
  <si>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</si>
  <si>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</si>
  <si>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</si>
  <si>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</si>
  <si>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</si>
  <si>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</si>
  <si>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</si>
  <si>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</si>
  <si>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</si>
  <si>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</si>
  <si>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</si>
  <si>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</si>
  <si>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</si>
  <si>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</si>
  <si>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</si>
  <si>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</si>
  <si>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</si>
  <si>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</si>
  <si>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</si>
  <si>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</si>
  <si>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</si>
  <si>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</si>
  <si>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</si>
  <si>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</si>
  <si>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</si>
  <si>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</si>
  <si>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</si>
  <si>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</si>
  <si>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</si>
  <si>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</si>
  <si>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</si>
  <si>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</si>
  <si>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</si>
  <si>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</si>
  <si>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</si>
  <si>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</si>
  <si>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</si>
  <si>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</si>
  <si>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</si>
  <si>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</si>
  <si>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</si>
  <si>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</si>
  <si>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</si>
  <si>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</si>
  <si>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</si>
  <si>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</si>
  <si>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</si>
  <si>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</si>
  <si>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</si>
  <si>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</si>
  <si>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</si>
  <si>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</si>
  <si>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</si>
  <si>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</si>
  <si>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</si>
  <si>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</si>
  <si>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</si>
  <si>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</si>
  <si>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</si>
  <si>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</si>
  <si>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</si>
  <si>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</si>
  <si>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</si>
  <si>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</si>
  <si>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</si>
  <si>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</si>
  <si>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</si>
  <si>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</si>
  <si>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</si>
  <si>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</si>
  <si>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</si>
  <si>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</si>
  <si>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</si>
  <si>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</si>
  <si>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</si>
  <si>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</si>
  <si>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</si>
  <si>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</si>
  <si>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</si>
  <si>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</si>
  <si>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</si>
  <si>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</si>
  <si>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</si>
  <si>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</si>
  <si>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</si>
  <si>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</si>
  <si>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</si>
  <si>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</si>
  <si>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</si>
  <si>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</si>
  <si>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</si>
  <si>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</si>
  <si>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</si>
  <si>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</si>
  <si>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</si>
  <si>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</si>
  <si>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</si>
  <si>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</si>
  <si>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</si>
  <si>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</si>
  <si>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</si>
  <si>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</si>
  <si>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</si>
  <si>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</si>
  <si>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</si>
  <si>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</si>
  <si>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</si>
  <si>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</si>
  <si>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</si>
  <si>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</si>
  <si>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</si>
  <si>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</si>
  <si>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</si>
  <si>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</si>
  <si>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</si>
  <si>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</si>
  <si>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</si>
  <si>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</si>
  <si>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</si>
  <si>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</si>
  <si>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</si>
  <si>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</si>
  <si>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</si>
  <si>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</si>
  <si>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</si>
  <si>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</si>
  <si>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</si>
  <si>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</si>
  <si>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</si>
  <si>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</si>
  <si>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</si>
  <si>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</si>
  <si>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</si>
  <si>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</si>
  <si>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</si>
  <si>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</si>
  <si>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</si>
  <si>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</si>
  <si>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</si>
  <si>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</si>
  <si>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</si>
  <si>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</si>
  <si>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</si>
  <si>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</si>
  <si>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</si>
  <si>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</si>
  <si>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</si>
  <si>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</si>
  <si>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</si>
  <si>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</si>
  <si>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</si>
  <si>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</si>
  <si>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</si>
  <si>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</si>
  <si>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</si>
  <si>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</si>
  <si>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</si>
  <si>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</si>
  <si>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</si>
  <si>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</si>
  <si>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</si>
  <si>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</si>
  <si>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</si>
  <si>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</si>
  <si>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</si>
  <si>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</si>
  <si>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</si>
  <si>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</si>
  <si>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</si>
  <si>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</si>
  <si>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</si>
  <si>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</si>
  <si>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</si>
  <si>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</si>
  <si>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</si>
  <si>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</si>
  <si>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</si>
  <si>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</si>
  <si>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</si>
  <si>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</si>
  <si>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</si>
  <si>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</si>
  <si>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</si>
  <si>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</si>
  <si>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</si>
  <si>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</si>
  <si>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</si>
  <si>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</si>
  <si>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</si>
  <si>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</si>
  <si>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</si>
  <si>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</si>
  <si>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</si>
  <si>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</si>
  <si>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</si>
  <si>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</si>
  <si>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</si>
  <si>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</si>
  <si>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</si>
  <si>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</si>
  <si>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</si>
  <si>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</si>
  <si>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</si>
  <si>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</si>
  <si>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</si>
  <si>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</si>
  <si>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</si>
  <si>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</si>
  <si>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</si>
  <si>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</si>
  <si>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</si>
  <si>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</si>
  <si>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</si>
  <si>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</si>
  <si>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</si>
  <si>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</si>
  <si>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</si>
  <si>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</si>
  <si>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</si>
  <si>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</si>
  <si>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</si>
  <si>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</si>
  <si>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</si>
  <si>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</si>
  <si>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</si>
  <si>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</si>
  <si>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</si>
  <si>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</si>
  <si>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</si>
  <si>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</si>
  <si>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</si>
  <si>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</si>
  <si>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</si>
  <si>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</si>
  <si>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</si>
  <si>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</si>
  <si>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</si>
  <si>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</si>
  <si>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</si>
  <si>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</si>
  <si>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</si>
  <si>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</si>
  <si>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</si>
  <si>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</si>
  <si>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</si>
  <si>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</si>
  <si>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</si>
  <si>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</si>
  <si>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</si>
  <si>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</si>
  <si>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</si>
  <si>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</si>
  <si>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</si>
  <si>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</si>
  <si>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</si>
  <si>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</si>
  <si>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</si>
  <si>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</si>
  <si>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</si>
  <si>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</si>
  <si>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</si>
  <si>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</si>
  <si>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</si>
  <si>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</si>
  <si>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</si>
  <si>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</si>
  <si>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</si>
  <si>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</si>
  <si>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</si>
  <si>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</si>
  <si>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</si>
  <si>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</si>
  <si>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</si>
  <si>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</si>
  <si>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</si>
  <si>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</si>
  <si>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</si>
  <si>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</si>
  <si>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</si>
  <si>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</si>
  <si>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</si>
  <si>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</si>
  <si>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</si>
  <si>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</si>
  <si>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</si>
  <si>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</si>
  <si>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</si>
  <si>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</si>
  <si>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</si>
  <si>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</si>
  <si>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</si>
  <si>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</si>
  <si>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</si>
  <si>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</si>
  <si>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</si>
  <si>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</si>
  <si>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</si>
  <si>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</si>
  <si>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</si>
  <si>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</si>
  <si>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</si>
  <si>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</si>
  <si>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</si>
  <si>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</si>
  <si>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</si>
  <si>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</si>
  <si>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</si>
  <si>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</si>
  <si>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</si>
  <si>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</si>
  <si>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</si>
  <si>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</si>
  <si>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</si>
  <si>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</si>
  <si>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</si>
  <si>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</si>
  <si>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</si>
  <si>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</si>
  <si>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</si>
  <si>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</si>
  <si>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</si>
  <si>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</si>
  <si>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</si>
  <si>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</si>
  <si>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</si>
  <si>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</si>
  <si>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</si>
  <si>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</si>
  <si>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</si>
  <si>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</si>
  <si>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</si>
  <si>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</si>
  <si>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</si>
  <si>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</si>
  <si>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</si>
  <si>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</si>
  <si>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</si>
  <si>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</si>
  <si>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</si>
  <si>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</si>
  <si>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</si>
  <si>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</si>
  <si>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</si>
  <si>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</si>
  <si>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</si>
  <si>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</si>
  <si>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</si>
  <si>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</si>
  <si>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</si>
  <si>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</si>
  <si>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</si>
  <si>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</si>
  <si>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</si>
  <si>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</si>
  <si>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</si>
  <si>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</si>
  <si>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</si>
  <si>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</si>
  <si>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</si>
  <si>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</si>
  <si>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</si>
  <si>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</si>
  <si>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</si>
  <si>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</si>
  <si>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</si>
  <si>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</si>
  <si>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</si>
  <si>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</si>
  <si>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</si>
  <si>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</si>
  <si>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</si>
  <si>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</si>
  <si>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</si>
  <si>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</si>
  <si>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</si>
  <si>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</si>
  <si>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</si>
  <si>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</si>
  <si>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</si>
  <si>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</si>
  <si>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</si>
  <si>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</si>
  <si>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</si>
  <si>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</si>
  <si>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</si>
  <si>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</si>
  <si>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</si>
  <si>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</si>
  <si>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</si>
  <si>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</si>
  <si>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</si>
  <si>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</si>
  <si>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</si>
  <si>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</si>
  <si>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</si>
  <si>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</si>
  <si>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</si>
  <si>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</si>
  <si>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</si>
  <si>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</si>
  <si>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</si>
  <si>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</si>
  <si>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</si>
  <si>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</si>
  <si>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</si>
  <si>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</si>
  <si>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</si>
  <si>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</si>
  <si>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</si>
  <si>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</si>
  <si>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</si>
  <si>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</si>
  <si>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</si>
  <si>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</si>
  <si>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</si>
  <si>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</si>
  <si>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</si>
  <si>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</si>
  <si>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</si>
  <si>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</si>
  <si>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</si>
  <si>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</si>
  <si>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</si>
  <si>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</si>
  <si>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</si>
  <si>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</si>
  <si>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</si>
  <si>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</si>
  <si>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</si>
  <si>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</si>
  <si>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</si>
  <si>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</si>
  <si>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</si>
  <si>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</si>
  <si>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</si>
  <si>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</si>
  <si>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</si>
  <si>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</si>
  <si>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</si>
  <si>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</si>
  <si>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</si>
  <si>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</si>
  <si>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</si>
  <si>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</si>
  <si>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</si>
  <si>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</si>
  <si>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</si>
  <si>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</si>
  <si>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</si>
  <si>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</si>
  <si>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</si>
  <si>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</si>
  <si>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</si>
  <si>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</si>
  <si>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</si>
  <si>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</si>
  <si>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</si>
  <si>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</si>
  <si>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</si>
  <si>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</si>
  <si>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</si>
  <si>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</si>
  <si>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</si>
  <si>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</si>
  <si>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</si>
  <si>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</si>
  <si>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</si>
  <si>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</si>
  <si>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</si>
  <si>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</si>
  <si>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</si>
  <si>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</si>
  <si>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</si>
  <si>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</si>
  <si>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</si>
  <si>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</si>
  <si>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</si>
  <si>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</si>
  <si>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</si>
  <si>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</si>
  <si>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</si>
  <si>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</si>
  <si>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</si>
  <si>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</si>
  <si>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</si>
  <si>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</si>
  <si>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</si>
  <si>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</si>
  <si>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</si>
  <si>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</si>
  <si>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</si>
  <si>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</si>
  <si>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</si>
  <si>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</si>
  <si>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</si>
  <si>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</si>
  <si>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</si>
  <si>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</si>
  <si>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</si>
  <si>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</si>
  <si>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</si>
  <si>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</si>
  <si>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</si>
  <si>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</si>
  <si>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</si>
  <si>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</si>
  <si>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</si>
  <si>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</si>
  <si>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</si>
  <si>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</si>
  <si>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</si>
  <si>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</si>
  <si>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</si>
  <si>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</si>
  <si>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</si>
  <si>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</si>
  <si>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</si>
  <si>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</si>
  <si>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</si>
  <si>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</si>
  <si>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</si>
  <si>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</si>
  <si>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</si>
  <si>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</si>
  <si>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</si>
  <si>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</si>
  <si>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</si>
  <si>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</si>
  <si>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</si>
  <si>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</si>
  <si>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</si>
  <si>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</si>
  <si>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</si>
  <si>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</si>
  <si>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</si>
  <si>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</si>
  <si>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</si>
  <si>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</si>
  <si>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</si>
  <si>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</si>
  <si>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</si>
  <si>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</si>
  <si>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</si>
  <si>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</si>
  <si>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</si>
  <si>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</si>
  <si>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</si>
  <si>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</si>
  <si>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</si>
  <si>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</si>
  <si>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</si>
  <si>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</si>
  <si>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</si>
  <si>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</si>
  <si>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</si>
  <si>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</si>
  <si>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</si>
  <si>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</si>
  <si>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</si>
  <si>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</si>
  <si>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</si>
  <si>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</si>
  <si>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</si>
  <si>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</si>
  <si>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</si>
  <si>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</si>
  <si>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</si>
  <si>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</si>
  <si>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</si>
  <si>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</si>
  <si>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</si>
  <si>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</si>
  <si>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</si>
  <si>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</si>
  <si>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</si>
  <si>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</si>
  <si>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</si>
  <si>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</si>
  <si>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</si>
  <si>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</si>
  <si>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</si>
  <si>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</si>
  <si>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</si>
  <si>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</si>
  <si>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</si>
  <si>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</si>
  <si>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</si>
  <si>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</si>
  <si>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</si>
  <si>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</si>
  <si>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</si>
  <si>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</si>
  <si>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</si>
  <si>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</si>
  <si>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</si>
  <si>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</si>
  <si>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</si>
  <si>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</si>
  <si>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</si>
  <si>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</si>
  <si>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</si>
  <si>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</si>
  <si>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</si>
  <si>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</si>
  <si>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</si>
  <si>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</si>
  <si>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</si>
  <si>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</si>
  <si>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</si>
  <si>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</si>
  <si>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</si>
  <si>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</si>
  <si>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</si>
  <si>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</si>
  <si>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</si>
  <si>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</si>
  <si>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</si>
  <si>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</si>
  <si>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</si>
  <si>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</si>
  <si>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</si>
  <si>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</si>
  <si>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</si>
  <si>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</si>
  <si>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</si>
  <si>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</si>
  <si>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</si>
  <si>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</si>
  <si>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</si>
  <si>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</si>
  <si>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</si>
  <si>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</si>
  <si>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</si>
  <si>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</si>
  <si>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</si>
  <si>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</si>
  <si>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</si>
  <si>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</si>
  <si>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</si>
  <si>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</si>
  <si>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</si>
  <si>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</si>
  <si>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</si>
  <si>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</si>
  <si>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</si>
  <si>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</si>
  <si>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</si>
  <si>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</si>
  <si>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</si>
  <si>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</si>
  <si>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</si>
  <si>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</si>
  <si>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</si>
  <si>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</si>
  <si>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</si>
  <si>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</si>
  <si>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</si>
  <si>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</si>
  <si>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</si>
  <si>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</si>
  <si>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</si>
  <si>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</si>
  <si>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</si>
  <si>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</si>
  <si>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</si>
  <si>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</si>
  <si>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</si>
  <si>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</si>
  <si>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</si>
  <si>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</si>
  <si>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</si>
  <si>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</si>
  <si>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</si>
  <si>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</si>
  <si>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</si>
  <si>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</si>
  <si>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</si>
  <si>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</si>
  <si>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</si>
  <si>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</si>
  <si>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</si>
  <si>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</si>
  <si>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</si>
  <si>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</si>
  <si>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</si>
  <si>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</si>
  <si>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</si>
  <si>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</si>
  <si>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</si>
  <si>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</si>
  <si>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</si>
  <si>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</si>
  <si>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</si>
  <si>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</si>
  <si>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</si>
  <si>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</si>
  <si>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</si>
  <si>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</si>
  <si>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</si>
  <si>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</si>
  <si>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</si>
  <si>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</si>
  <si>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</si>
  <si>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</si>
  <si>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</si>
  <si>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</si>
  <si>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</si>
  <si>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</si>
  <si>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</si>
  <si>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</si>
  <si>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</si>
  <si>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</si>
  <si>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</si>
  <si>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</si>
  <si>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</si>
  <si>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</si>
  <si>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</si>
  <si>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</si>
  <si>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</si>
  <si>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</si>
  <si>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</si>
  <si>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</si>
  <si>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</si>
  <si>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</si>
  <si>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</si>
  <si>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</si>
  <si>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</si>
  <si>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</si>
  <si>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</si>
  <si>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</si>
  <si>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</si>
  <si>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</si>
  <si>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</si>
  <si>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</si>
  <si>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</si>
  <si>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</si>
  <si>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</si>
  <si>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</si>
  <si>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</si>
  <si>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</si>
  <si>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</si>
  <si>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</si>
  <si>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</si>
  <si>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</si>
  <si>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</si>
  <si>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</si>
  <si>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</si>
  <si>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</si>
  <si>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</si>
  <si>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</si>
  <si>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</si>
  <si>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</si>
  <si>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</si>
  <si>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</si>
  <si>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</si>
  <si>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</si>
  <si>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</si>
  <si>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</si>
  <si>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</si>
  <si>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</si>
  <si>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</si>
  <si>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</si>
  <si>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</si>
  <si>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</si>
  <si>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</si>
  <si>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</si>
  <si>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</si>
  <si>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</si>
  <si>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</si>
  <si>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</si>
  <si>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</si>
  <si>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</si>
  <si>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</si>
  <si>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</si>
  <si>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</si>
  <si>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</si>
  <si>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</si>
  <si>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</si>
  <si>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</si>
  <si>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</si>
  <si>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</si>
  <si>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</si>
  <si>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</si>
  <si>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</si>
  <si>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</si>
  <si>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</si>
  <si>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</si>
  <si>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</si>
  <si>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</si>
  <si>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</si>
  <si>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</si>
  <si>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</si>
  <si>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</si>
  <si>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</si>
  <si>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</si>
  <si>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</si>
  <si>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</si>
  <si>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</si>
  <si>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</si>
  <si>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</si>
  <si>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</si>
  <si>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</si>
  <si>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</si>
  <si>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</si>
  <si>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</si>
  <si>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</si>
  <si>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</si>
  <si>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</si>
  <si>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</si>
  <si>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</si>
  <si>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</si>
  <si>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</si>
  <si>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</si>
  <si>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</si>
  <si>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</si>
  <si>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</si>
  <si>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</si>
  <si>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</si>
  <si>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</si>
  <si>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</si>
  <si>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</si>
  <si>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</si>
  <si>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</si>
  <si>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</si>
  <si>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</si>
  <si>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</si>
  <si>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</si>
  <si>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</si>
  <si>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</si>
  <si>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</si>
  <si>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</si>
  <si>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</si>
  <si>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</si>
  <si>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</si>
  <si>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</si>
  <si>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</si>
  <si>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</si>
  <si>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</si>
  <si>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</si>
  <si>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</si>
  <si>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</si>
  <si>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</si>
  <si>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</si>
  <si>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</si>
  <si>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</si>
  <si>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</si>
  <si>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</si>
  <si>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</si>
  <si>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</si>
  <si>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</si>
  <si>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</si>
  <si>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</si>
  <si>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</si>
  <si>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</si>
  <si>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</si>
  <si>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</si>
  <si>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</si>
  <si>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</si>
  <si>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</si>
  <si>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</si>
  <si>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</si>
  <si>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</si>
  <si>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</si>
  <si>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</si>
  <si>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</si>
  <si>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</si>
  <si>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</si>
  <si>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</si>
  <si>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</si>
  <si>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</si>
  <si>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</si>
  <si>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</si>
  <si>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</si>
  <si>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</si>
  <si>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</si>
  <si>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</si>
  <si>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</si>
  <si>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</si>
  <si>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</si>
  <si>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</si>
  <si>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</si>
  <si>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</si>
  <si>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</si>
  <si>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</si>
  <si>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</si>
  <si>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</si>
  <si>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</si>
  <si>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</si>
  <si>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</si>
  <si>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</si>
  <si>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</si>
  <si>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</si>
  <si>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</si>
  <si>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</si>
  <si>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</si>
  <si>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</si>
  <si>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</si>
  <si>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</si>
  <si>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</si>
  <si>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</si>
  <si>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</si>
  <si>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</si>
  <si>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</si>
  <si>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</si>
  <si>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</si>
  <si>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</si>
  <si>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</si>
  <si>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</si>
  <si>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</si>
  <si>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</si>
  <si>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</si>
  <si>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</si>
  <si>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</si>
  <si>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</si>
  <si>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</si>
  <si>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</si>
  <si>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</si>
  <si>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</si>
  <si>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</si>
  <si>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</si>
  <si>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</si>
  <si>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</si>
  <si>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</si>
  <si>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</si>
  <si>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</si>
  <si>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</si>
  <si>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</si>
  <si>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</si>
  <si>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</si>
  <si>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</si>
  <si>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</si>
  <si>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</si>
  <si>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</si>
  <si>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</si>
  <si>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</si>
  <si>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</si>
  <si>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</si>
  <si>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</si>
  <si>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</si>
  <si>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</si>
  <si>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</si>
  <si>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</si>
  <si>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</si>
  <si>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</si>
  <si>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</si>
  <si>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</si>
  <si>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</si>
  <si>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</si>
  <si>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</si>
  <si>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</si>
  <si>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</si>
  <si>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</si>
  <si>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</si>
  <si>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</si>
  <si>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</si>
  <si>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</si>
  <si>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</si>
  <si>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</si>
  <si>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</si>
  <si>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</si>
  <si>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</si>
  <si>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</si>
  <si>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</si>
  <si>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</si>
  <si>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</si>
  <si>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</si>
  <si>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</si>
  <si>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</si>
  <si>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</si>
  <si>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</si>
  <si>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</si>
  <si>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</si>
  <si>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</si>
  <si>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</si>
  <si>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</si>
  <si>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</si>
  <si>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</si>
  <si>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</si>
  <si>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</si>
  <si>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</si>
  <si>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</si>
  <si>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</si>
  <si>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</si>
  <si>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</si>
  <si>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</si>
  <si>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</si>
  <si>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</si>
  <si>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</si>
  <si>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</si>
  <si>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</si>
  <si>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</si>
  <si>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</si>
  <si>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</si>
  <si>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</si>
  <si>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</si>
  <si>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</si>
  <si>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</si>
  <si>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</si>
  <si>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</si>
  <si>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</si>
  <si>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</si>
  <si>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</si>
  <si>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</si>
  <si>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</si>
  <si>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</si>
  <si>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</si>
  <si>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</si>
  <si>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</si>
  <si>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</si>
  <si>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</si>
  <si>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</si>
  <si>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</si>
  <si>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</si>
  <si>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</si>
  <si>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</si>
  <si>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</si>
  <si>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</si>
  <si>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</si>
  <si>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</si>
  <si>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</si>
  <si>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</si>
  <si>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</si>
  <si>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</si>
  <si>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</si>
  <si>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</si>
  <si>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</si>
  <si>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</si>
  <si>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</si>
  <si>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</si>
  <si>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</si>
  <si>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</si>
  <si>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</si>
  <si>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</si>
  <si>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</si>
  <si>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</si>
  <si>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</si>
  <si>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</si>
  <si>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</si>
  <si>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</si>
  <si>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</si>
  <si>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</si>
  <si>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</si>
  <si>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</si>
  <si>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</si>
  <si>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</si>
  <si>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</si>
  <si>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</si>
  <si>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</si>
  <si>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</si>
  <si>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</si>
  <si>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</si>
  <si>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</si>
  <si>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</si>
  <si>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</si>
  <si>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</si>
  <si>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</si>
  <si>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</si>
  <si>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</si>
  <si>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</si>
  <si>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</si>
  <si>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</si>
  <si>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</si>
  <si>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</si>
  <si>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</si>
  <si>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</si>
  <si>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</si>
  <si>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</si>
  <si>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</si>
  <si>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</si>
  <si>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</si>
  <si>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</si>
  <si>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</si>
  <si>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</si>
  <si>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</si>
  <si>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</si>
  <si>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</si>
  <si>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</si>
  <si>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</si>
  <si>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</si>
  <si>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</si>
  <si>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</si>
  <si>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</si>
  <si>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</si>
  <si>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</si>
  <si>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</si>
  <si>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</si>
  <si>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</si>
  <si>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</si>
  <si>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</si>
  <si>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</si>
  <si>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</si>
  <si>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</si>
  <si>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</si>
  <si>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</si>
  <si>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</si>
  <si>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</si>
  <si>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</si>
  <si>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</si>
  <si>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</si>
  <si>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</si>
  <si>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</si>
  <si>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</si>
  <si>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</si>
  <si>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</si>
  <si>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</si>
  <si>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</si>
  <si>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</si>
  <si>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</si>
  <si>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</si>
  <si>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</si>
  <si>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</si>
  <si>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</si>
  <si>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</si>
  <si>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</si>
  <si>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</si>
  <si>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</si>
  <si>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</si>
  <si>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</si>
  <si>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</si>
  <si>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</si>
  <si>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</si>
  <si>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</si>
  <si>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</si>
  <si>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</si>
  <si>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</si>
  <si>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</si>
  <si>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</si>
  <si>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</si>
  <si>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</si>
  <si>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</si>
  <si>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</si>
  <si>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</si>
  <si>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</si>
  <si>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</si>
  <si>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</si>
  <si>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</si>
  <si>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</si>
  <si>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</si>
  <si>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</si>
  <si>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</si>
  <si>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</si>
  <si>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</si>
  <si>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</si>
  <si>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</si>
  <si>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</si>
  <si>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</si>
  <si>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</si>
  <si>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</si>
  <si>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</si>
  <si>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</si>
  <si>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</si>
  <si>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</si>
  <si>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</si>
  <si>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</si>
  <si>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</si>
  <si>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</si>
  <si>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</si>
  <si>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</si>
  <si>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</si>
  <si>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</si>
  <si>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</si>
  <si>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</si>
  <si>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</si>
  <si>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</si>
  <si>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</si>
  <si>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</si>
  <si>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</si>
  <si>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</si>
  <si>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</si>
  <si>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</si>
  <si>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</si>
  <si>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</si>
  <si>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</si>
  <si>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</si>
  <si>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</si>
  <si>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</si>
  <si>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</si>
  <si>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</si>
  <si>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</si>
  <si>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</si>
  <si>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</si>
  <si>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</si>
  <si>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</si>
  <si>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</si>
  <si>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</si>
  <si>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</si>
  <si>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</si>
  <si>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</si>
  <si>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</si>
  <si>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</si>
  <si>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</si>
  <si>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</si>
  <si>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</si>
  <si>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</si>
  <si>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</si>
  <si>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</si>
  <si>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</si>
  <si>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</si>
  <si>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</si>
  <si>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</si>
  <si>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</si>
  <si>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</si>
  <si>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</si>
  <si>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</si>
  <si>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</si>
  <si>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</si>
  <si>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</si>
  <si>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</si>
  <si>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</si>
  <si>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</si>
  <si>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</si>
  <si>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</si>
  <si>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</si>
  <si>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</si>
  <si>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</si>
  <si>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</si>
  <si>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</si>
  <si>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</si>
  <si>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</si>
  <si>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</si>
  <si>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</si>
  <si>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</si>
  <si>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</si>
  <si>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</si>
  <si>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</si>
  <si>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</si>
  <si>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</si>
  <si>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</si>
  <si>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</si>
  <si>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</si>
  <si>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</si>
  <si>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</si>
  <si>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</si>
  <si>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</si>
  <si>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</si>
  <si>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</si>
  <si>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</si>
  <si>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</si>
  <si>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</si>
  <si>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</si>
  <si>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</si>
  <si>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</si>
  <si>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</si>
  <si>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</si>
  <si>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</si>
  <si>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</si>
  <si>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</si>
  <si>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</si>
  <si>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</si>
  <si>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</si>
  <si>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</si>
  <si>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</si>
  <si>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</si>
  <si>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</si>
  <si>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</si>
  <si>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</si>
  <si>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</si>
  <si>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</si>
  <si>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</si>
  <si>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</si>
  <si>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</si>
  <si>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</si>
  <si>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</si>
  <si>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</si>
  <si>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</si>
  <si>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</si>
  <si>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</si>
  <si>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</si>
  <si>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</si>
  <si>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</si>
  <si>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</si>
  <si>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</si>
  <si>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</si>
  <si>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</si>
  <si>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</si>
  <si>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</si>
  <si>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</si>
  <si>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</si>
  <si>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</si>
  <si>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</si>
  <si>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</si>
  <si>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</si>
  <si>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</si>
  <si>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</si>
  <si>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</si>
  <si>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</si>
  <si>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</si>
  <si>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</si>
  <si>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</si>
  <si>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</si>
  <si>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</si>
  <si>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</si>
  <si>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</si>
  <si>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</si>
  <si>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</si>
  <si>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</si>
  <si>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</si>
  <si>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</si>
  <si>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</si>
  <si>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</si>
  <si>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</si>
  <si>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</si>
  <si>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</si>
  <si>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</si>
  <si>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</si>
  <si>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</si>
  <si>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</si>
  <si>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</si>
  <si>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</si>
  <si>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</si>
  <si>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</si>
  <si>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</si>
  <si>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</si>
  <si>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</si>
  <si>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</si>
  <si>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</si>
  <si>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</si>
  <si>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</si>
  <si>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</si>
  <si>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</si>
  <si>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</si>
  <si>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</si>
  <si>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</si>
  <si>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</si>
  <si>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</si>
  <si>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</si>
  <si>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</si>
  <si>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</si>
  <si>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</si>
  <si>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</si>
  <si>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</si>
  <si>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</si>
  <si>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</si>
  <si>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</si>
  <si>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</si>
  <si>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</si>
  <si>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</si>
  <si>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</si>
  <si>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</si>
  <si>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</si>
  <si>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</si>
  <si>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</si>
  <si>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</si>
  <si>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</si>
  <si>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</si>
  <si>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</si>
  <si>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</si>
  <si>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</si>
  <si>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</si>
  <si>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</si>
  <si>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</si>
  <si>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</si>
  <si>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</si>
  <si>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</si>
  <si>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</si>
  <si>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</si>
  <si>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</si>
  <si>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</si>
  <si>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</si>
  <si>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</si>
  <si>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</si>
  <si>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</si>
  <si>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</si>
  <si>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</si>
  <si>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</si>
  <si>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</si>
  <si>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</si>
  <si>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</si>
  <si>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</si>
  <si>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</si>
  <si>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</si>
  <si>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</si>
  <si>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</si>
  <si>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</si>
  <si>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</si>
  <si>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</si>
  <si>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</si>
  <si>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</si>
  <si>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</si>
  <si>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</si>
  <si>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</si>
  <si>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</si>
  <si>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</si>
  <si>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</si>
  <si>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</si>
  <si>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</si>
  <si>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</si>
  <si>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</si>
  <si>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</si>
  <si>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</si>
  <si>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</si>
  <si>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</si>
  <si>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</si>
  <si>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</si>
  <si>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</si>
  <si>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</si>
  <si>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</si>
  <si>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</si>
  <si>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</si>
  <si>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</si>
  <si>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</si>
  <si>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</si>
  <si>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</si>
  <si>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</si>
  <si>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</si>
  <si>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</si>
  <si>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</si>
  <si>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</si>
  <si>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</si>
  <si>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</si>
  <si>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</si>
  <si>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</si>
  <si>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</si>
  <si>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</si>
  <si>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</si>
  <si>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</si>
  <si>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</si>
  <si>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</si>
  <si>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</si>
  <si>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</si>
  <si>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</si>
  <si>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</si>
  <si>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</si>
  <si>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</si>
  <si>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</si>
  <si>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</si>
  <si>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</si>
  <si>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</si>
  <si>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</si>
  <si>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</si>
  <si>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</si>
  <si>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</si>
  <si>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</si>
  <si>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</si>
  <si>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</si>
  <si>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</si>
  <si>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</si>
  <si>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</si>
  <si>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</si>
  <si>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</si>
  <si>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</si>
  <si>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</si>
  <si>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</si>
  <si>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</si>
  <si>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</si>
  <si>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</si>
  <si>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</si>
  <si>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</si>
  <si>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</si>
  <si>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</si>
  <si>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</si>
  <si>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</si>
  <si>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</si>
  <si>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</si>
  <si>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</si>
  <si>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</si>
  <si>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</si>
  <si>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</si>
  <si>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</si>
  <si>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</si>
  <si>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</si>
  <si>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</si>
  <si>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</si>
  <si>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</si>
  <si>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</si>
  <si>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</si>
  <si>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</si>
  <si>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</si>
  <si>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</si>
  <si>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</si>
  <si>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</si>
  <si>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</si>
  <si>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</si>
  <si>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</si>
  <si>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</si>
  <si>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</si>
  <si>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</si>
  <si>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</si>
  <si>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</si>
  <si>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</si>
  <si>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</si>
  <si>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</si>
  <si>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</si>
  <si>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</si>
  <si>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</si>
  <si>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</si>
  <si>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</si>
  <si>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</si>
  <si>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</si>
  <si>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</si>
  <si>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</si>
  <si>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</si>
  <si>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</si>
  <si>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</si>
  <si>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</si>
  <si>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</si>
  <si>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</si>
  <si>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</si>
  <si>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</si>
  <si>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</si>
  <si>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</si>
  <si>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</si>
  <si>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</si>
  <si>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</si>
  <si>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</si>
  <si>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</si>
  <si>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</si>
  <si>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</si>
  <si>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</si>
  <si>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</si>
  <si>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</si>
  <si>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</si>
  <si>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</si>
  <si>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</si>
  <si>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</si>
  <si>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</si>
  <si>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</si>
  <si>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</si>
  <si>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</si>
  <si>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</si>
  <si>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</si>
  <si>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</si>
  <si>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</si>
  <si>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</si>
  <si>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</si>
  <si>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</si>
  <si>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</si>
  <si>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</si>
  <si>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</si>
  <si>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</si>
  <si>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</si>
  <si>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</si>
  <si>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</si>
  <si>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</si>
  <si>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</si>
  <si>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</si>
  <si>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</si>
  <si>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</si>
  <si>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</si>
  <si>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</si>
  <si>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</si>
  <si>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</si>
  <si>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</si>
  <si>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</si>
  <si>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</si>
  <si>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</si>
  <si>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</si>
  <si>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</si>
  <si>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</si>
  <si>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</si>
  <si>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</si>
  <si>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</si>
  <si>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</si>
  <si>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</si>
  <si>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</si>
  <si>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</si>
  <si>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</si>
  <si>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</si>
  <si>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</si>
  <si>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</si>
  <si>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</si>
  <si>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</si>
  <si>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</si>
  <si>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</si>
  <si>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</si>
  <si>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</si>
  <si>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</si>
  <si>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</si>
  <si>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</si>
  <si>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</si>
  <si>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</si>
  <si>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</si>
  <si>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</si>
  <si>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</si>
  <si>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</si>
  <si>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</si>
  <si>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</si>
  <si>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</si>
  <si>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</si>
  <si>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</si>
  <si>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</si>
  <si>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</si>
  <si>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</si>
  <si>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</si>
  <si>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</si>
  <si>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</si>
  <si>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</si>
  <si>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</si>
  <si>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</si>
  <si>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</si>
  <si>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</si>
  <si>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</si>
  <si>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</si>
  <si>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</si>
  <si>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</si>
  <si>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</si>
  <si>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</si>
  <si>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</si>
  <si>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</si>
  <si>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</si>
  <si>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</si>
  <si>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</si>
  <si>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</si>
  <si>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</si>
  <si>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</si>
  <si>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</si>
  <si>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</si>
  <si>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</si>
  <si>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</si>
  <si>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</si>
  <si>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</si>
  <si>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</si>
  <si>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</si>
  <si>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</si>
  <si>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</si>
  <si>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</si>
  <si>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</si>
  <si>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</si>
  <si>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</si>
  <si>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</si>
  <si>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</si>
  <si>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</si>
  <si>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</si>
  <si>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</si>
  <si>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</si>
  <si>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</si>
  <si>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</si>
  <si>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</si>
  <si>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</si>
  <si>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</si>
  <si>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</si>
  <si>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</si>
  <si>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</si>
  <si>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</si>
  <si>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</si>
  <si>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</si>
  <si>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</si>
  <si>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</si>
  <si>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</si>
  <si>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</si>
  <si>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</si>
  <si>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</si>
  <si>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</si>
  <si>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</si>
  <si>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</si>
  <si>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</si>
  <si>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</si>
  <si>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</si>
  <si>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</si>
  <si>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</si>
  <si>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</si>
  <si>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</si>
  <si>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</si>
  <si>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</si>
  <si>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</si>
  <si>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</si>
  <si>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</si>
  <si>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</si>
  <si>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</si>
  <si>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</si>
  <si>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</si>
  <si>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</si>
  <si>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</si>
  <si>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</si>
  <si>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</si>
  <si>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</si>
  <si>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</si>
  <si>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</si>
  <si>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</si>
  <si>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</si>
  <si>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</si>
  <si>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</si>
  <si>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</si>
  <si>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</si>
  <si>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</si>
  <si>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</si>
  <si>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</si>
  <si>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</si>
  <si>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</si>
  <si>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</si>
  <si>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</si>
  <si>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</si>
  <si>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</si>
  <si>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</si>
  <si>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</si>
  <si>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</si>
  <si>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</si>
  <si>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</si>
  <si>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</si>
  <si>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</si>
  <si>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</si>
  <si>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</si>
  <si>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</si>
  <si>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</si>
  <si>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</si>
  <si>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</si>
  <si>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</si>
  <si>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</si>
  <si>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</si>
  <si>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</si>
  <si>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</si>
  <si>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</si>
  <si>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</si>
  <si>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</si>
  <si>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</si>
  <si>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</si>
  <si>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</si>
  <si>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</si>
  <si>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</si>
  <si>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</si>
  <si>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</si>
  <si>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</si>
  <si>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</si>
  <si>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</si>
  <si>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</si>
  <si>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</si>
  <si>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</si>
  <si>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</si>
  <si>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</si>
  <si>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</si>
  <si>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</si>
  <si>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</si>
  <si>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</si>
  <si>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</si>
  <si>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</si>
  <si>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</si>
  <si>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</si>
  <si>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</si>
  <si>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</si>
  <si>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</si>
  <si>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</si>
  <si>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</si>
  <si>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</si>
  <si>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</si>
  <si>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</si>
  <si>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</si>
  <si>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</si>
  <si>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</si>
  <si>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</si>
  <si>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</si>
  <si>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</si>
  <si>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</si>
  <si>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</si>
  <si>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</si>
  <si>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</si>
  <si>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</si>
  <si>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</si>
  <si>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</si>
  <si>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</si>
  <si>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</si>
  <si>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</si>
  <si>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</si>
  <si>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</si>
  <si>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</si>
  <si>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</si>
  <si>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</si>
  <si>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</si>
  <si>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</si>
  <si>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</si>
  <si>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</si>
  <si>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</si>
  <si>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</si>
  <si>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</si>
  <si>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</si>
  <si>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</si>
  <si>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</si>
  <si>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</si>
  <si>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</si>
  <si>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</si>
  <si>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</si>
  <si>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</si>
  <si>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</si>
  <si>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</si>
  <si>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</si>
  <si>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</si>
  <si>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</si>
  <si>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</si>
  <si>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</si>
  <si>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</si>
  <si>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</si>
  <si>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</si>
  <si>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</si>
  <si>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</si>
  <si>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</si>
  <si>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</si>
  <si>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</si>
  <si>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</si>
  <si>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</si>
  <si>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</si>
  <si>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</si>
  <si>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</si>
  <si>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</si>
  <si>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</si>
  <si>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</si>
  <si>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</si>
  <si>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</si>
  <si>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</si>
  <si>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</si>
  <si>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</si>
  <si>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</si>
  <si>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</si>
  <si>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</si>
  <si>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</si>
  <si>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</si>
  <si>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</si>
  <si>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</si>
  <si>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</si>
  <si>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</si>
  <si>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</si>
  <si>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</si>
  <si>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</si>
  <si>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</si>
  <si>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</si>
  <si>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</si>
  <si>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</si>
  <si>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</si>
  <si>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</si>
  <si>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</si>
  <si>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</si>
  <si>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</si>
  <si>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</si>
  <si>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</si>
  <si>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</si>
  <si>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</si>
  <si>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</si>
  <si>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</si>
  <si>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</si>
  <si>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</si>
  <si>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</si>
  <si>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</si>
  <si>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</si>
  <si>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</si>
  <si>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</si>
  <si>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</si>
  <si>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</si>
  <si>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</si>
  <si>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</si>
  <si>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</si>
  <si>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</si>
  <si>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</si>
  <si>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</si>
  <si>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</si>
  <si>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</si>
  <si>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</si>
  <si>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</si>
  <si>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</si>
  <si>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</si>
  <si>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</si>
  <si>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</si>
  <si>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</si>
  <si>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</si>
  <si>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</si>
  <si>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</si>
  <si>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</si>
  <si>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</si>
  <si>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</si>
  <si>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</si>
  <si>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</si>
  <si>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</si>
  <si>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</si>
  <si>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</si>
  <si>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</si>
  <si>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</si>
  <si>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</si>
  <si>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</si>
  <si>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</si>
  <si>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</si>
  <si>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</si>
  <si>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</si>
  <si>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</si>
  <si>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</si>
  <si>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</si>
  <si>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</si>
  <si>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</si>
  <si>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</si>
  <si>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</si>
  <si>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</si>
  <si>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</si>
  <si>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</si>
  <si>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</si>
  <si>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</si>
  <si>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</si>
  <si>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</si>
  <si>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</si>
  <si>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</si>
  <si>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</si>
  <si>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</si>
  <si>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</si>
  <si>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</si>
  <si>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</si>
  <si>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</si>
  <si>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</si>
  <si>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</si>
  <si>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</si>
  <si>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</si>
  <si>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</si>
  <si>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</si>
  <si>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</si>
  <si>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</si>
  <si>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</si>
  <si>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</si>
  <si>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</si>
  <si>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</si>
  <si>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</si>
  <si>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</si>
  <si>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</si>
  <si>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</si>
  <si>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</si>
  <si>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</si>
  <si>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</si>
  <si>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</si>
  <si>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</si>
  <si>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</si>
  <si>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</si>
  <si>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</si>
  <si>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</si>
  <si>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</si>
  <si>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</si>
  <si>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</si>
  <si>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</si>
  <si>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</si>
  <si>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</si>
  <si>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</si>
  <si>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</si>
  <si>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</si>
  <si>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</si>
  <si>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</si>
  <si>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</si>
  <si>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</si>
  <si>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</si>
  <si>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</si>
  <si>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</si>
  <si>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</si>
  <si>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</si>
  <si>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</si>
  <si>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</si>
  <si>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</si>
  <si>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</si>
  <si>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</si>
  <si>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</si>
  <si>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</si>
  <si>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</si>
  <si>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</si>
  <si>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</si>
  <si>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</si>
  <si>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</si>
  <si>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</si>
  <si>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</si>
  <si>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</si>
  <si>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</si>
  <si>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</si>
  <si>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</si>
  <si>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</si>
  <si>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</si>
  <si>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</si>
  <si>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</si>
  <si>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</si>
  <si>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</si>
  <si>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</si>
  <si>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</si>
  <si>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</si>
  <si>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</si>
  <si>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</si>
  <si>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</si>
  <si>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</si>
  <si>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</si>
  <si>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</si>
  <si>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</si>
  <si>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</si>
  <si>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</si>
  <si>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</si>
  <si>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</si>
  <si>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</si>
  <si>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</si>
  <si>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</si>
  <si>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</si>
  <si>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</si>
  <si>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</si>
  <si>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</si>
  <si>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</si>
  <si>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</si>
  <si>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</si>
  <si>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</si>
  <si>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</si>
  <si>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</si>
  <si>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</si>
  <si>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</si>
  <si>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</si>
  <si>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</si>
  <si>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</si>
  <si>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</si>
  <si>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</si>
  <si>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</si>
  <si>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</si>
  <si>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</si>
  <si>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</si>
  <si>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</si>
  <si>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</si>
  <si>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</si>
  <si>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</si>
  <si>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</si>
  <si>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</si>
  <si>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</si>
  <si>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</si>
  <si>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</si>
  <si>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</si>
  <si>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</si>
  <si>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</si>
  <si>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</si>
  <si>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</si>
  <si>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</si>
  <si>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</si>
  <si>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</si>
  <si>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</si>
  <si>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</si>
  <si>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</si>
  <si>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</si>
  <si>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</si>
  <si>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</si>
  <si>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</si>
  <si>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</si>
  <si>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</si>
  <si>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</si>
  <si>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</si>
  <si>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</si>
  <si>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</si>
  <si>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</si>
  <si>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</si>
  <si>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</si>
  <si>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</si>
  <si>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</si>
  <si>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</si>
  <si>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</si>
  <si>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</si>
  <si>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</si>
  <si>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</si>
  <si>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</si>
  <si>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</si>
  <si>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</si>
  <si>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</si>
  <si>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</si>
  <si>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</si>
  <si>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</si>
  <si>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</si>
  <si>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</si>
  <si>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</si>
  <si>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</si>
  <si>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</si>
  <si>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</si>
  <si>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</si>
  <si>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</si>
  <si>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</si>
  <si>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</si>
  <si>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</si>
  <si>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</si>
  <si>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</si>
  <si>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</si>
  <si>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</si>
  <si>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</si>
  <si>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</si>
  <si>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</si>
  <si>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</si>
  <si>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</si>
  <si>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</si>
  <si>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</si>
  <si>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</si>
  <si>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</si>
  <si>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</si>
  <si>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</si>
  <si>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</si>
  <si>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</si>
  <si>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</si>
  <si>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</si>
  <si>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</si>
  <si>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</si>
  <si>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</si>
  <si>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</si>
  <si>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</si>
  <si>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</si>
  <si>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</si>
  <si>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</si>
  <si>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</si>
  <si>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</si>
  <si>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</si>
  <si>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</si>
  <si>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</si>
  <si>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</si>
  <si>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</si>
  <si>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</si>
  <si>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</si>
  <si>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</si>
  <si>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</si>
  <si>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</si>
  <si>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</si>
  <si>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</si>
  <si>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</si>
  <si>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</si>
  <si>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</si>
  <si>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</si>
  <si>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</si>
  <si>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</si>
  <si>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</si>
  <si>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</si>
  <si>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</si>
  <si>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</si>
  <si>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</si>
  <si>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</si>
  <si>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</si>
  <si>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</si>
  <si>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</si>
  <si>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</si>
  <si>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</si>
  <si>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</si>
  <si>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</si>
  <si>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</si>
  <si>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</si>
  <si>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</si>
  <si>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</si>
  <si>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</si>
  <si>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</si>
  <si>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</si>
  <si>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</si>
  <si>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</si>
  <si>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</si>
  <si>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</si>
  <si>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</si>
  <si>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</si>
  <si>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</si>
  <si>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</si>
  <si>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</si>
  <si>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</si>
  <si>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</si>
  <si>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</si>
  <si>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</si>
  <si>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</si>
  <si>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</si>
  <si>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</si>
  <si>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</si>
  <si>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</si>
  <si>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</si>
  <si>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</si>
  <si>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</si>
  <si>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</si>
  <si>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</si>
  <si>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</si>
  <si>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</si>
  <si>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</si>
  <si>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</si>
  <si>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</si>
  <si>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</si>
  <si>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</si>
  <si>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</si>
  <si>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</si>
  <si>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</si>
  <si>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</si>
  <si>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</si>
  <si>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</si>
  <si>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</si>
  <si>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</si>
  <si>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</si>
  <si>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</si>
  <si>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</si>
  <si>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</si>
  <si>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</si>
  <si>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</si>
  <si>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</si>
  <si>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</si>
  <si>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</si>
  <si>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</si>
  <si>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</si>
  <si>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</si>
  <si>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</si>
  <si>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</si>
  <si>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</si>
  <si>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</si>
  <si>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</si>
  <si>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</si>
  <si>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</si>
  <si>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</si>
  <si>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</si>
  <si>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</si>
  <si>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</si>
  <si>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</si>
  <si>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</si>
  <si>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</si>
  <si>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</si>
  <si>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</si>
  <si>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</si>
  <si>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</si>
  <si>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</si>
  <si>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</si>
  <si>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</si>
  <si>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</si>
  <si>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</si>
  <si>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</si>
  <si>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</si>
  <si>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</si>
  <si>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</si>
  <si>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</si>
  <si>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</si>
  <si>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</si>
  <si>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</si>
  <si>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</si>
  <si>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</si>
  <si>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</si>
  <si>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</si>
  <si>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</si>
  <si>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</si>
  <si>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</si>
  <si>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</si>
  <si>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</si>
  <si>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</si>
  <si>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</si>
  <si>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</si>
  <si>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</si>
  <si>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</si>
  <si>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</si>
  <si>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</si>
  <si>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</si>
  <si>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</si>
  <si>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</si>
  <si>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</si>
  <si>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</si>
  <si>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</si>
  <si>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</si>
  <si>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</si>
  <si>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</si>
  <si>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</si>
  <si>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</si>
  <si>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</si>
  <si>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</si>
  <si>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</si>
  <si>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</si>
  <si>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</si>
  <si>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</si>
  <si>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</si>
  <si>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</si>
  <si>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</si>
  <si>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</si>
  <si>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</si>
  <si>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</si>
  <si>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</si>
  <si>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</si>
  <si>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</si>
  <si>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</si>
  <si>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</si>
  <si>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</si>
  <si>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</si>
  <si>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</si>
  <si>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</si>
  <si>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</si>
  <si>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</si>
  <si>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</si>
  <si>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</si>
  <si>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</si>
  <si>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</si>
  <si>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</si>
  <si>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</si>
  <si>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</si>
  <si>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</si>
  <si>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</si>
  <si>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</si>
  <si>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</si>
  <si>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</si>
  <si>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</si>
  <si>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</si>
  <si>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</si>
  <si>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</si>
  <si>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</si>
  <si>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</si>
  <si>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</si>
  <si>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</si>
  <si>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</si>
  <si>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</si>
  <si>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</si>
  <si>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</si>
  <si>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</si>
  <si>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</si>
  <si>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</si>
  <si>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</si>
  <si>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</si>
  <si>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</si>
  <si>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</si>
  <si>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</si>
  <si>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</si>
  <si>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</si>
  <si>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</si>
  <si>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</si>
  <si>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</si>
  <si>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</si>
  <si>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</si>
  <si>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</si>
  <si>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</si>
  <si>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</si>
  <si>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</si>
  <si>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</si>
  <si>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</si>
  <si>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</si>
  <si>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</si>
  <si>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</si>
  <si>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</si>
  <si>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</si>
  <si>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</si>
  <si>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</si>
  <si>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</si>
  <si>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</si>
  <si>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</si>
  <si>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</si>
  <si>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</si>
  <si>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</si>
  <si>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</si>
  <si>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</si>
  <si>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</si>
  <si>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</si>
  <si>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</si>
  <si>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</si>
  <si>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</si>
  <si>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</si>
  <si>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</si>
  <si>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</si>
  <si>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</si>
  <si>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</si>
  <si>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</si>
  <si>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</si>
  <si>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</si>
  <si>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</si>
  <si>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</si>
  <si>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</si>
  <si>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</si>
  <si>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</si>
  <si>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</si>
  <si>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</si>
  <si>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</si>
  <si>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</si>
  <si>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</si>
  <si>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</si>
  <si>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</si>
  <si>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</si>
  <si>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</si>
  <si>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</si>
  <si>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</si>
  <si>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</si>
  <si>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</si>
  <si>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</si>
  <si>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</si>
  <si>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</si>
  <si>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</si>
  <si>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</si>
  <si>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</si>
  <si>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</si>
  <si>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</si>
  <si>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</si>
  <si>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</si>
  <si>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</si>
  <si>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</si>
  <si>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</si>
  <si>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</si>
  <si>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</si>
  <si>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</si>
  <si>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</si>
  <si>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</si>
  <si>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</si>
  <si>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</si>
  <si>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</si>
  <si>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</si>
  <si>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</si>
  <si>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</si>
  <si>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</si>
  <si>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</si>
  <si>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</si>
  <si>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</si>
  <si>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</si>
  <si>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</si>
  <si>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</si>
  <si>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</si>
  <si>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</si>
  <si>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</si>
  <si>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</si>
  <si>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</si>
  <si>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</si>
  <si>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</si>
  <si>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</si>
  <si>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</si>
  <si>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</si>
  <si>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</si>
  <si>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</si>
  <si>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</si>
  <si>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</si>
  <si>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</si>
  <si>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</si>
  <si>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</si>
  <si>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</si>
  <si>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</si>
  <si>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</si>
  <si>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</si>
  <si>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</si>
  <si>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</si>
  <si>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</si>
  <si>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</si>
  <si>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</si>
  <si>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</si>
  <si>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</si>
  <si>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</si>
  <si>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</si>
  <si>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</si>
  <si>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</si>
  <si>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</si>
  <si>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</si>
  <si>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</si>
  <si>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</si>
  <si>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</si>
  <si>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</si>
  <si>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</si>
  <si>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</si>
  <si>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</si>
  <si>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</si>
  <si>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</si>
  <si>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</si>
  <si>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</si>
  <si>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</si>
  <si>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</si>
  <si>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</si>
  <si>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</si>
  <si>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</si>
  <si>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</si>
  <si>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</si>
  <si>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</si>
  <si>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</si>
  <si>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</si>
  <si>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</si>
  <si>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</si>
  <si>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</si>
  <si>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</si>
  <si>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</si>
  <si>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</si>
  <si>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</si>
  <si>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</si>
  <si>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</si>
  <si>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</si>
  <si>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</si>
  <si>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</si>
  <si>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</si>
  <si>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</si>
  <si>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</si>
  <si>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</si>
  <si>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</si>
  <si>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</si>
  <si>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</si>
  <si>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</si>
  <si>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</si>
  <si>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</si>
  <si>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</si>
  <si>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</si>
  <si>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</si>
  <si>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</si>
  <si>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</si>
  <si>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</si>
  <si>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</si>
  <si>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</si>
  <si>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</si>
  <si>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</si>
  <si>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</si>
  <si>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</si>
  <si>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</si>
  <si>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</si>
  <si>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</si>
  <si>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</si>
  <si>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</si>
  <si>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</si>
  <si>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</si>
  <si>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</si>
  <si>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</si>
  <si>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</si>
  <si>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</si>
  <si>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</si>
  <si>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</si>
  <si>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</si>
  <si>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</si>
  <si>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</si>
  <si>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</si>
  <si>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</si>
  <si>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</si>
  <si>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</si>
  <si>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</si>
  <si>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</si>
  <si>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</si>
  <si>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</si>
  <si>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</si>
  <si>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</si>
  <si>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</si>
  <si>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</si>
  <si>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</si>
  <si>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</si>
  <si>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</si>
  <si>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</si>
  <si>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</si>
  <si>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</si>
  <si>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</si>
  <si>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</si>
  <si>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</si>
  <si>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</si>
  <si>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</si>
  <si>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</si>
  <si>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</si>
  <si>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</si>
  <si>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</si>
  <si>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</si>
  <si>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</si>
  <si>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</si>
  <si>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</si>
  <si>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</si>
  <si>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</si>
  <si>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</si>
  <si>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</si>
  <si>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</si>
  <si>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</si>
  <si>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</si>
  <si>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</si>
  <si>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</si>
  <si>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</si>
  <si>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</si>
  <si>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</si>
  <si>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</si>
  <si>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</si>
  <si>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</si>
  <si>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</si>
  <si>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</si>
  <si>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</si>
  <si>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</si>
  <si>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</si>
  <si>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</si>
  <si>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</si>
  <si>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</si>
  <si>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</si>
  <si>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</si>
  <si>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</si>
  <si>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</si>
  <si>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</si>
  <si>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</si>
  <si>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</si>
  <si>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</si>
  <si>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</si>
  <si>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</si>
  <si>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</si>
  <si>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</si>
  <si>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</si>
  <si>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</si>
  <si>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</si>
  <si>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</si>
  <si>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</si>
  <si>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</si>
  <si>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</si>
  <si>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</si>
  <si>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</si>
  <si>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</si>
  <si>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</si>
  <si>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</si>
  <si>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</si>
  <si>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</si>
  <si>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</si>
  <si>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</si>
  <si>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</si>
  <si>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</si>
  <si>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</si>
  <si>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</si>
  <si>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</si>
  <si>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</si>
  <si>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</si>
  <si>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</si>
  <si>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</si>
  <si>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</si>
  <si>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</si>
  <si>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</si>
  <si>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</si>
  <si>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</si>
  <si>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</si>
  <si>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</si>
  <si>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</si>
  <si>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</si>
  <si>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</si>
  <si>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</si>
  <si>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</si>
  <si>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</si>
  <si>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</si>
  <si>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</si>
  <si>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</si>
  <si>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</si>
  <si>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</si>
  <si>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</si>
  <si>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</si>
  <si>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</si>
  <si>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</si>
  <si>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</si>
  <si>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</si>
  <si>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</si>
  <si>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</si>
  <si>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</si>
  <si>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</si>
  <si>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</si>
  <si>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</si>
  <si>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</si>
  <si>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</si>
  <si>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</si>
  <si>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</si>
  <si>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</si>
  <si>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</si>
  <si>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</si>
  <si>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</si>
  <si>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</si>
  <si>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</si>
  <si>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</si>
  <si>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</si>
  <si>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</si>
  <si>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</si>
  <si>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</si>
  <si>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</si>
  <si>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</si>
  <si>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</si>
  <si>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</si>
  <si>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</si>
  <si>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</si>
  <si>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</si>
  <si>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</si>
  <si>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</si>
  <si>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</si>
  <si>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</si>
  <si>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</si>
  <si>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</si>
  <si>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</si>
  <si>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</si>
  <si>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</si>
  <si>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</si>
  <si>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</si>
  <si>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</si>
  <si>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</si>
  <si>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</si>
  <si>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</si>
  <si>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</si>
  <si>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</si>
  <si>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</si>
  <si>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</si>
  <si>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</si>
  <si>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</si>
  <si>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</si>
  <si>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</si>
  <si>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</si>
  <si>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</si>
  <si>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</si>
  <si>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</si>
  <si>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</si>
  <si>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</si>
  <si>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</si>
  <si>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</si>
  <si>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</si>
  <si>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</si>
  <si>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</si>
  <si>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</si>
  <si>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</si>
  <si>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</si>
  <si>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</si>
  <si>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</si>
  <si>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</si>
  <si>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</si>
  <si>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</si>
  <si>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</si>
  <si>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</si>
  <si>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</si>
  <si>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</si>
  <si>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</si>
  <si>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</si>
  <si>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</si>
  <si>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</si>
  <si>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</si>
  <si>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</si>
  <si>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</si>
  <si>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</si>
  <si>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</si>
  <si>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</si>
  <si>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</si>
  <si>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</si>
  <si>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</si>
  <si>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</si>
  <si>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</si>
  <si>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</si>
  <si>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</si>
  <si>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</si>
  <si>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</si>
  <si>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</si>
  <si>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</si>
  <si>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</si>
  <si>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</si>
  <si>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</si>
  <si>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</si>
  <si>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</si>
  <si>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</si>
  <si>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</si>
  <si>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</si>
  <si>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</si>
  <si>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</si>
  <si>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</si>
  <si>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</si>
  <si>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</si>
  <si>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</si>
  <si>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</si>
  <si>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</si>
  <si>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</si>
  <si>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</si>
  <si>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</si>
  <si>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</si>
  <si>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</si>
  <si>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</si>
  <si>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</si>
  <si>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</si>
  <si>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</si>
  <si>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</si>
  <si>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</si>
  <si>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</si>
  <si>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</si>
  <si>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</si>
  <si>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</si>
  <si>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</si>
  <si>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</si>
  <si>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</si>
  <si>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</si>
  <si>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</si>
  <si>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</si>
  <si>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</si>
  <si>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</si>
  <si>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</si>
  <si>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</si>
  <si>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</si>
  <si>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</si>
  <si>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</si>
  <si>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</si>
  <si>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</si>
  <si>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</si>
  <si>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</si>
  <si>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</si>
  <si>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</si>
  <si>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</si>
  <si>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</si>
  <si>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</si>
  <si>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</si>
  <si>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</si>
  <si>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</si>
  <si>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</si>
  <si>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</si>
  <si>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</si>
  <si>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</si>
  <si>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</si>
  <si>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</si>
  <si>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</si>
  <si>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</si>
  <si>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</si>
  <si>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</si>
  <si>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</si>
  <si>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</si>
  <si>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</si>
  <si>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</si>
  <si>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</si>
  <si>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</si>
  <si>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</si>
  <si>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</si>
  <si>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</si>
  <si>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</si>
  <si>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</si>
  <si>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</si>
  <si>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</si>
  <si>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</si>
  <si>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</si>
  <si>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</si>
  <si>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</si>
  <si>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</si>
  <si>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</si>
  <si>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</si>
  <si>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</si>
  <si>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</si>
  <si>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</si>
  <si>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</si>
  <si>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</si>
  <si>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</si>
  <si>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</si>
  <si>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</si>
  <si>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</si>
  <si>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</si>
  <si>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</si>
  <si>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</si>
  <si>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</si>
  <si>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</si>
  <si>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</si>
  <si>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</si>
  <si>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</si>
  <si>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</si>
  <si>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</si>
  <si>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</si>
  <si>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</si>
  <si>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</si>
  <si>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</si>
  <si>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</si>
  <si>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</si>
  <si>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</si>
  <si>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</si>
  <si>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</si>
  <si>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</si>
  <si>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</si>
  <si>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</si>
  <si>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</si>
  <si>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</si>
  <si>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</si>
  <si>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</si>
  <si>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</si>
  <si>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</si>
  <si>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</si>
  <si>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</si>
  <si>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</si>
  <si>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</si>
  <si>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</si>
  <si>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</si>
  <si>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</si>
  <si>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</si>
  <si>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</si>
  <si>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</si>
  <si>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</si>
  <si>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</si>
  <si>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</si>
  <si>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</si>
  <si>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</si>
  <si>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</si>
  <si>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</si>
  <si>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</si>
  <si>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</si>
  <si>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</si>
  <si>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</si>
  <si>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</si>
  <si>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</si>
  <si>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</si>
  <si>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</si>
  <si>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</si>
  <si>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</si>
  <si>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</si>
  <si>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</si>
  <si>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</si>
  <si>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</si>
  <si>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</si>
  <si>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</si>
  <si>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</si>
  <si>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</si>
  <si>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</si>
  <si>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</si>
  <si>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</si>
  <si>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</si>
  <si>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</si>
  <si>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</si>
  <si>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</si>
  <si>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</si>
  <si>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</si>
  <si>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</si>
  <si>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</si>
  <si>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</si>
  <si>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</si>
  <si>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</si>
  <si>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</si>
  <si>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</si>
  <si>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</si>
  <si>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</si>
  <si>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</si>
  <si>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</si>
  <si>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</si>
  <si>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</si>
  <si>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</si>
  <si>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</si>
  <si>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</si>
  <si>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</si>
  <si>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</si>
  <si>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</si>
  <si>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</si>
  <si>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</si>
  <si>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</si>
  <si>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</si>
  <si>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</si>
  <si>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</si>
  <si>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</si>
  <si>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</si>
  <si>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</si>
  <si>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</si>
  <si>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</si>
  <si>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</si>
  <si>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</si>
  <si>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</si>
  <si>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</si>
  <si>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</si>
  <si>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</si>
  <si>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</si>
  <si>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</si>
  <si>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</si>
  <si>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</si>
  <si>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</si>
  <si>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</si>
  <si>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</si>
  <si>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</si>
  <si>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</si>
  <si>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</si>
  <si>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</si>
  <si>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</si>
  <si>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</si>
  <si>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</si>
  <si>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</si>
  <si>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</si>
  <si>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</si>
  <si>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</si>
  <si>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</si>
  <si>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</si>
  <si>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</si>
  <si>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</si>
  <si>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</si>
  <si>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</si>
  <si>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</si>
  <si>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</si>
  <si>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</si>
  <si>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</si>
  <si>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</si>
  <si>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</si>
  <si>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</si>
  <si>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</si>
  <si>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</si>
  <si>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</si>
  <si>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</si>
  <si>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</si>
  <si>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</si>
  <si>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</si>
  <si>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</si>
  <si>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</si>
  <si>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</si>
  <si>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</si>
  <si>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</si>
  <si>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</si>
  <si>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</si>
  <si>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</si>
  <si>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</si>
  <si>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</si>
  <si>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</si>
  <si>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</si>
  <si>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</si>
  <si>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</si>
  <si>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</si>
  <si>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</si>
  <si>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</si>
  <si>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</si>
  <si>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</si>
  <si>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</si>
  <si>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</si>
  <si>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</si>
  <si>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</si>
  <si>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</si>
  <si>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</si>
  <si>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</si>
  <si>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</si>
  <si>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</si>
  <si>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</si>
  <si>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</si>
  <si>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</si>
  <si>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</si>
  <si>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</si>
  <si>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</si>
  <si>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</si>
  <si>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</si>
  <si>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</si>
  <si>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</si>
  <si>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</si>
  <si>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</si>
  <si>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</si>
  <si>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</si>
  <si>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</si>
  <si>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</si>
  <si>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</si>
  <si>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</si>
  <si>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</si>
  <si>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</si>
  <si>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</si>
  <si>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</si>
  <si>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</si>
  <si>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</si>
  <si>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</si>
  <si>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</si>
  <si>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</si>
  <si>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</si>
  <si>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</si>
  <si>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</si>
  <si>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</si>
  <si>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</si>
  <si>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</si>
  <si>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</si>
  <si>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</si>
  <si>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</si>
  <si>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</si>
  <si>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</si>
  <si>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</si>
  <si>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</si>
  <si>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</si>
  <si>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</si>
  <si>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</si>
  <si>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</si>
  <si>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</si>
  <si>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</si>
  <si>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</si>
  <si>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</si>
  <si>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</si>
  <si>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</si>
  <si>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</si>
  <si>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</si>
  <si>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</si>
  <si>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</si>
  <si>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</si>
  <si>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</si>
  <si>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</si>
  <si>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</si>
  <si>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</si>
  <si>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</si>
  <si>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</si>
  <si>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</si>
  <si>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</si>
  <si>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</si>
  <si>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</si>
  <si>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</si>
  <si>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</si>
  <si>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</si>
  <si>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</si>
  <si>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</si>
  <si>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</si>
  <si>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</si>
  <si>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</si>
  <si>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</si>
  <si>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</si>
  <si>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</si>
  <si>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</si>
  <si>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</si>
  <si>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</si>
  <si>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</si>
  <si>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</si>
  <si>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</si>
  <si>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</si>
  <si>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</si>
  <si>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</si>
  <si>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</si>
  <si>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</si>
  <si>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</si>
  <si>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</si>
  <si>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</si>
  <si>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</si>
  <si>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</si>
  <si>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</si>
  <si>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</si>
  <si>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</si>
  <si>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</si>
  <si>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</si>
  <si>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</si>
  <si>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</si>
  <si>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</si>
  <si>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</si>
  <si>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</si>
  <si>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</si>
  <si>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</si>
  <si>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</si>
  <si>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</si>
  <si>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</si>
  <si>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</si>
  <si>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</si>
  <si>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</si>
  <si>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</si>
  <si>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</si>
  <si>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</si>
  <si>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</si>
  <si>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</si>
  <si>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</si>
  <si>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</si>
  <si>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</si>
  <si>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</si>
  <si>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</si>
  <si>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</si>
  <si>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</si>
  <si>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</si>
  <si>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</si>
  <si>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</si>
  <si>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</si>
  <si>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</si>
  <si>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</si>
  <si>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</si>
  <si>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</si>
  <si>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</si>
  <si>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</si>
  <si>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</si>
  <si>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</si>
  <si>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</si>
  <si>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</si>
  <si>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</si>
  <si>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</si>
  <si>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</si>
  <si>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</si>
  <si>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</si>
  <si>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</si>
  <si>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</si>
  <si>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</si>
  <si>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</si>
  <si>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</si>
  <si>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</si>
  <si>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</si>
  <si>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</si>
  <si>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</si>
  <si>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</si>
  <si>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</si>
  <si>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</si>
  <si>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</si>
  <si>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</si>
  <si>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</si>
  <si>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</si>
  <si>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</si>
  <si>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</si>
  <si>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</si>
  <si>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</si>
  <si>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</si>
  <si>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</si>
  <si>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</si>
  <si>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</si>
  <si>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</si>
  <si>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</si>
  <si>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</si>
  <si>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</si>
  <si>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</si>
  <si>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</si>
  <si>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</si>
  <si>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</si>
  <si>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</si>
  <si>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</si>
  <si>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</si>
  <si>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</si>
  <si>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</si>
  <si>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</si>
  <si>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</si>
  <si>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</si>
  <si>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</si>
  <si>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</si>
  <si>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</si>
  <si>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</si>
  <si>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</si>
  <si>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</si>
  <si>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</si>
  <si>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</si>
  <si>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</si>
  <si>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</si>
  <si>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</si>
  <si>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</si>
  <si>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</si>
  <si>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</si>
  <si>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</si>
  <si>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</si>
  <si>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</si>
  <si>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</si>
  <si>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</si>
  <si>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</si>
  <si>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</si>
  <si>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</si>
  <si>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</si>
  <si>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</si>
  <si>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</si>
  <si>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</si>
  <si>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</si>
  <si>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</si>
  <si>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</si>
  <si>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</si>
  <si>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</si>
  <si>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</si>
  <si>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</si>
  <si>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</si>
  <si>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</si>
  <si>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</si>
  <si>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</si>
  <si>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</si>
  <si>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</si>
  <si>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</si>
  <si>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</si>
  <si>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</si>
  <si>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</si>
  <si>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</si>
  <si>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</si>
  <si>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</si>
  <si>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</si>
  <si>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</si>
  <si>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</si>
  <si>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</si>
  <si>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</si>
  <si>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</si>
  <si>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</si>
  <si>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</si>
  <si>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</si>
  <si>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</si>
  <si>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</si>
  <si>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</si>
  <si>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</si>
  <si>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</si>
  <si>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</si>
  <si>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</si>
  <si>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</si>
  <si>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</si>
  <si>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</si>
  <si>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</si>
  <si>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</si>
  <si>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</si>
  <si>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</si>
  <si>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</si>
  <si>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</si>
  <si>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</si>
  <si>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</si>
  <si>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</si>
  <si>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</si>
  <si>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</si>
  <si>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</si>
  <si>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</si>
  <si>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</si>
  <si>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</si>
  <si>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</si>
  <si>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</si>
  <si>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</si>
  <si>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</si>
  <si>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</si>
  <si>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</si>
  <si>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</si>
  <si>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</si>
  <si>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</si>
  <si>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</si>
  <si>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</si>
  <si>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</si>
  <si>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</si>
  <si>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</si>
  <si>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</si>
  <si>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</si>
  <si>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</si>
  <si>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</si>
  <si>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</si>
  <si>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</si>
  <si>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</si>
  <si>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</si>
  <si>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</si>
  <si>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</si>
  <si>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</si>
  <si>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</si>
  <si>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</si>
  <si>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</si>
  <si>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</si>
  <si>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</si>
  <si>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</si>
  <si>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</si>
  <si>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</si>
  <si>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</si>
  <si>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</si>
  <si>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</si>
  <si>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</si>
  <si>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</si>
  <si>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</si>
  <si>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</si>
  <si>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</si>
  <si>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</si>
  <si>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</si>
  <si>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</si>
  <si>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</si>
  <si>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</si>
  <si>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</si>
  <si>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</si>
  <si>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</si>
  <si>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</si>
  <si>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</si>
  <si>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</si>
  <si>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</si>
  <si>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</si>
  <si>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</si>
  <si>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</si>
  <si>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</si>
  <si>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</si>
  <si>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</si>
  <si>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</si>
  <si>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</si>
  <si>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</si>
  <si>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</si>
  <si>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</si>
  <si>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</si>
  <si>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</si>
  <si>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</si>
  <si>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</si>
  <si>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</si>
  <si>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</si>
  <si>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</si>
  <si>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</si>
  <si>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</si>
  <si>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</si>
  <si>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</si>
  <si>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</si>
  <si>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</si>
  <si>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</si>
  <si>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</si>
  <si>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</si>
  <si>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</si>
  <si>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</si>
  <si>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</si>
  <si>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</si>
  <si>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</si>
  <si>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</si>
  <si>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</si>
  <si>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</si>
  <si>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</si>
  <si>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</si>
  <si>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</si>
  <si>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</si>
  <si>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</si>
  <si>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</si>
  <si>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</si>
  <si>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</si>
  <si>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</si>
  <si>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</si>
  <si>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</si>
  <si>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</si>
  <si>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</si>
  <si>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</si>
  <si>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</si>
  <si>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</si>
  <si>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</si>
  <si>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</si>
  <si>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</si>
  <si>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</si>
  <si>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</si>
  <si>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</si>
  <si>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</si>
  <si>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</si>
  <si>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</si>
  <si>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</si>
  <si>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</si>
  <si>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</si>
  <si>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</si>
  <si>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</si>
  <si>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</si>
  <si>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</si>
  <si>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</si>
  <si>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</si>
  <si>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</si>
  <si>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</si>
  <si>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</si>
  <si>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</si>
  <si>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</si>
  <si>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</si>
  <si>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</si>
  <si>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</si>
  <si>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</si>
  <si>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</si>
  <si>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</si>
  <si>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</si>
  <si>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</si>
  <si>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</si>
  <si>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</si>
  <si>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</si>
  <si>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</si>
  <si>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</si>
  <si>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</si>
  <si>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</si>
  <si>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</si>
  <si>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</si>
  <si>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</si>
  <si>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</si>
  <si>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</si>
  <si>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</si>
  <si>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</si>
  <si>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</si>
  <si>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</si>
  <si>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</si>
  <si>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</si>
  <si>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</si>
  <si>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</si>
  <si>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</si>
  <si>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</si>
  <si>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</si>
  <si>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</si>
  <si>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</si>
  <si>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</si>
  <si>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</si>
  <si>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</si>
  <si>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</si>
  <si>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</si>
  <si>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</si>
  <si>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</si>
  <si>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</si>
  <si>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</si>
  <si>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</si>
  <si>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</si>
  <si>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</si>
  <si>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</si>
  <si>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</si>
  <si>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</si>
  <si>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</si>
  <si>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</si>
  <si>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</si>
  <si>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</si>
  <si>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</si>
  <si>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</si>
  <si>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</si>
  <si>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</si>
  <si>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</si>
  <si>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</si>
  <si>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</si>
  <si>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</si>
  <si>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</si>
  <si>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</si>
  <si>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</si>
  <si>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</si>
  <si>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</si>
  <si>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</si>
  <si>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</si>
  <si>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</si>
  <si>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</si>
  <si>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</si>
  <si>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</si>
  <si>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</si>
  <si>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</si>
  <si>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</si>
  <si>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</si>
  <si>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</si>
  <si>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</si>
  <si>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</si>
  <si>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</si>
  <si>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</si>
  <si>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</si>
  <si>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</si>
  <si>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</si>
  <si>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</si>
  <si>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</si>
  <si>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</si>
  <si>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</si>
  <si>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</si>
  <si>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</si>
  <si>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</si>
  <si>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</si>
  <si>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</si>
  <si>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</si>
  <si>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</si>
  <si>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</si>
  <si>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</si>
  <si>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</si>
  <si>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</si>
  <si>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</si>
  <si>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</si>
  <si>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</si>
  <si>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</si>
  <si>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</si>
  <si>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</si>
  <si>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</si>
  <si>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</si>
  <si>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</si>
  <si>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</si>
  <si>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</si>
  <si>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</si>
  <si>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</si>
  <si>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</si>
  <si>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</si>
  <si>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</si>
  <si>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</si>
  <si>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</si>
  <si>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</si>
  <si>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</si>
  <si>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</si>
  <si>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</si>
  <si>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</si>
  <si>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</si>
  <si>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</si>
  <si>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</si>
  <si>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</si>
  <si>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</si>
  <si>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</si>
  <si>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</si>
  <si>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</si>
  <si>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</si>
  <si>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</si>
  <si>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</si>
  <si>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</si>
  <si>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</si>
  <si>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</si>
  <si>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</si>
  <si>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</si>
  <si>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</si>
  <si>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</si>
  <si>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</si>
  <si>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</si>
  <si>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</si>
  <si>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</si>
  <si>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</si>
  <si>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</si>
  <si>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</si>
  <si>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</si>
  <si>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</si>
  <si>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</si>
  <si>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</si>
  <si>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</si>
  <si>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</si>
  <si>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</si>
  <si>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</si>
  <si>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</si>
  <si>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</si>
  <si>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</si>
  <si>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</si>
  <si>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</si>
  <si>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</si>
  <si>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</si>
  <si>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</si>
  <si>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</si>
  <si>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</si>
  <si>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</si>
  <si>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</si>
  <si>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</si>
  <si>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</si>
  <si>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</si>
  <si>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</si>
  <si>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</si>
  <si>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</si>
  <si>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</si>
  <si>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</si>
  <si>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</si>
  <si>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</si>
  <si>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</si>
  <si>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</si>
  <si>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</si>
  <si>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</si>
  <si>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</si>
  <si>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</si>
  <si>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</si>
  <si>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</si>
  <si>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</si>
  <si>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</si>
  <si>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</si>
  <si>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</si>
  <si>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</si>
  <si>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</si>
  <si>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</si>
  <si>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</si>
  <si>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</si>
  <si>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</si>
  <si>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</si>
  <si>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</si>
  <si>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</si>
  <si>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</si>
  <si>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</si>
  <si>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</si>
  <si>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</si>
  <si>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</si>
  <si>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</si>
  <si>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</si>
  <si>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</si>
  <si>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</si>
  <si>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</si>
  <si>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</si>
  <si>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</si>
  <si>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</si>
  <si>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</si>
  <si>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</si>
  <si>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</si>
  <si>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</si>
  <si>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</si>
  <si>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</si>
  <si>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</si>
  <si>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</si>
  <si>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</si>
  <si>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</si>
  <si>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</si>
  <si>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</si>
  <si>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</si>
  <si>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</si>
  <si>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</si>
  <si>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</si>
  <si>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</si>
  <si>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</si>
  <si>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</si>
  <si>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</si>
  <si>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</si>
  <si>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</si>
  <si>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</si>
  <si>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</si>
  <si>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</si>
  <si>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</si>
  <si>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</si>
  <si>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</si>
  <si>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</si>
  <si>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</si>
  <si>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</si>
  <si>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</si>
  <si>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</si>
  <si>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</si>
  <si>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</si>
  <si>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</si>
  <si>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</si>
  <si>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</si>
  <si>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</si>
  <si>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</si>
  <si>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</si>
  <si>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</si>
  <si>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</si>
  <si>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</si>
  <si>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</si>
  <si>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</si>
  <si>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</si>
  <si>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</si>
  <si>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</si>
  <si>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</si>
  <si>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</si>
  <si>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</si>
  <si>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</si>
  <si>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</si>
  <si>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</si>
  <si>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</si>
  <si>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</si>
  <si>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</si>
  <si>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</si>
  <si>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</si>
  <si>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</si>
  <si>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</si>
  <si>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</si>
  <si>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</si>
  <si>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</si>
  <si>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</si>
  <si>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</si>
  <si>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</si>
  <si>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</si>
  <si>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</si>
  <si>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</si>
  <si>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</si>
  <si>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</si>
  <si>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</si>
  <si>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</si>
  <si>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</si>
  <si>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</si>
  <si>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</si>
  <si>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</si>
  <si>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</si>
  <si>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</si>
  <si>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</si>
  <si>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</si>
  <si>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</si>
  <si>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</si>
  <si>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</si>
  <si>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</si>
  <si>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</si>
  <si>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</si>
  <si>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</si>
  <si>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</si>
  <si>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</si>
  <si>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</si>
  <si>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</si>
  <si>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</si>
  <si>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</si>
  <si>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</si>
  <si>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</si>
  <si>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</si>
  <si>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</si>
  <si>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</si>
  <si>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</si>
  <si>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</si>
  <si>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</si>
  <si>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</si>
  <si>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</si>
  <si>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</si>
  <si>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</si>
  <si>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</si>
  <si>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</si>
  <si>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</si>
  <si>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</si>
  <si>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</si>
  <si>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</si>
  <si>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</si>
  <si>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</si>
  <si>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</si>
  <si>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</si>
  <si>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</si>
  <si>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</si>
  <si>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</si>
  <si>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</si>
  <si>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</si>
  <si>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</si>
  <si>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</si>
  <si>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</si>
  <si>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</si>
  <si>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</si>
  <si>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</si>
  <si>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</si>
  <si>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</si>
  <si>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</si>
  <si>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</si>
  <si>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</si>
  <si>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</si>
  <si>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</si>
  <si>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</si>
  <si>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</si>
  <si>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</si>
  <si>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</si>
  <si>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</si>
  <si>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</si>
  <si>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</si>
  <si>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</si>
  <si>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</si>
  <si>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</si>
  <si>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</si>
  <si>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</si>
  <si>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</si>
  <si>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</si>
  <si>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</si>
  <si>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</si>
  <si>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</si>
  <si>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</si>
  <si>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</si>
  <si>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</si>
  <si>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</si>
  <si>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</si>
  <si>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</si>
  <si>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</si>
  <si>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</si>
  <si>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</si>
  <si>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</si>
  <si>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</si>
  <si>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</si>
  <si>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</si>
  <si>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</si>
  <si>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</si>
  <si>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</si>
  <si>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</si>
  <si>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</si>
  <si>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</si>
  <si>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</si>
  <si>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</si>
  <si>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</si>
  <si>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</si>
  <si>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</si>
  <si>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</si>
  <si>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</si>
  <si>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</si>
  <si>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</si>
  <si>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</si>
  <si>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</si>
  <si>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</si>
  <si>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</si>
  <si>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</si>
  <si>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</si>
  <si>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</si>
  <si>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</si>
  <si>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</si>
  <si>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</si>
  <si>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</si>
  <si>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</si>
  <si>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</si>
  <si>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</si>
  <si>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</si>
  <si>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</si>
  <si>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</si>
  <si>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</si>
  <si>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</si>
  <si>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</si>
  <si>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</si>
  <si>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</si>
  <si>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</si>
  <si>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</si>
  <si>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</si>
  <si>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</si>
  <si>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</si>
  <si>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</si>
  <si>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</si>
  <si>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</si>
  <si>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</si>
  <si>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</si>
  <si>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</si>
  <si>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</si>
  <si>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</si>
  <si>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</si>
  <si>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</si>
  <si>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</si>
  <si>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</si>
  <si>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</si>
  <si>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</si>
  <si>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</si>
  <si>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</si>
  <si>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</si>
  <si>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</si>
  <si>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</si>
  <si>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</si>
  <si>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</si>
  <si>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</si>
  <si>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</si>
  <si>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</si>
  <si>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</si>
  <si>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</si>
  <si>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</si>
  <si>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</si>
  <si>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</si>
  <si>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</si>
  <si>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</si>
  <si>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</si>
  <si>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</si>
  <si>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</si>
  <si>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</si>
  <si>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</si>
  <si>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</si>
  <si>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</si>
  <si>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</si>
  <si>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</si>
  <si>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</si>
  <si>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</si>
  <si>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</si>
  <si>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</si>
  <si>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</si>
  <si>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</si>
  <si>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</si>
  <si>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</si>
  <si>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</si>
  <si>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</si>
  <si>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</si>
  <si>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</si>
  <si>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</si>
  <si>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</si>
  <si>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</si>
  <si>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</si>
  <si>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</si>
  <si>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</si>
  <si>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</si>
  <si>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</si>
  <si>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</si>
  <si>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</si>
  <si>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</si>
  <si>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</si>
  <si>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</si>
  <si>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</si>
  <si>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</si>
  <si>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</si>
  <si>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</si>
  <si>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</si>
  <si>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</si>
  <si>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</si>
  <si>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</si>
  <si>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</si>
  <si>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</si>
  <si>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</si>
  <si>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</si>
  <si>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</si>
  <si>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</si>
  <si>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</si>
  <si>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</si>
  <si>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</si>
  <si>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</si>
  <si>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</si>
  <si>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</si>
  <si>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</si>
  <si>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</si>
  <si>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</si>
  <si>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</si>
  <si>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</si>
  <si>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</si>
  <si>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</si>
  <si>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</si>
  <si>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</si>
  <si>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</si>
  <si>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</si>
  <si>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</si>
  <si>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</si>
  <si>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</si>
  <si>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</si>
  <si>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</si>
  <si>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</si>
  <si>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</si>
  <si>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</si>
  <si>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</si>
  <si>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</si>
  <si>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</si>
  <si>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</si>
  <si>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</si>
  <si>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</si>
  <si>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</si>
  <si>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</si>
  <si>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</si>
  <si>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</si>
  <si>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</si>
  <si>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</si>
  <si>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</si>
  <si>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</si>
  <si>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</si>
  <si>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</si>
  <si>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</si>
  <si>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</si>
  <si>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</si>
  <si>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</si>
  <si>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</si>
  <si>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</si>
  <si>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</si>
  <si>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</si>
  <si>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</si>
  <si>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</si>
  <si>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</si>
  <si>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</si>
  <si>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</si>
  <si>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</si>
  <si>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</si>
  <si>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</si>
  <si>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</si>
  <si>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</si>
  <si>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</si>
  <si>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</si>
  <si>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</si>
  <si>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</si>
  <si>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</si>
  <si>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</si>
  <si>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</si>
  <si>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</si>
  <si>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</si>
  <si>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</si>
  <si>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</si>
  <si>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</si>
  <si>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</si>
  <si>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</si>
  <si>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</si>
  <si>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</si>
  <si>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</si>
  <si>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</si>
  <si>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</si>
  <si>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</si>
  <si>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</si>
  <si>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</si>
  <si>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</si>
  <si>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</si>
  <si>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</si>
  <si>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</si>
  <si>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</si>
  <si>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</si>
  <si>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</si>
  <si>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</si>
  <si>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</si>
  <si>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</si>
  <si>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</si>
  <si>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</si>
  <si>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</si>
  <si>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</si>
  <si>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</si>
  <si>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</si>
  <si>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</si>
  <si>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</si>
  <si>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</si>
  <si>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</si>
  <si>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</si>
  <si>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</si>
  <si>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</si>
  <si>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</si>
  <si>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</si>
  <si>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</si>
  <si>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</si>
  <si>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</si>
  <si>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</si>
  <si>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</si>
  <si>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</si>
  <si>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</si>
  <si>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</si>
  <si>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</si>
  <si>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</si>
  <si>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</si>
  <si>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</si>
  <si>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</si>
  <si>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</si>
  <si>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</si>
  <si>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</si>
  <si>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</si>
  <si>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</si>
  <si>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</si>
  <si>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</si>
  <si>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</si>
  <si>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</si>
  <si>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</si>
  <si>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</si>
  <si>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</si>
  <si>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</si>
  <si>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</si>
  <si>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</si>
  <si>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</si>
  <si>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</si>
  <si>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</si>
  <si>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</si>
  <si>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</si>
  <si>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</si>
  <si>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</si>
  <si>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</si>
  <si>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</si>
  <si>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</si>
  <si>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</si>
  <si>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</si>
  <si>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</si>
  <si>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</si>
  <si>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</si>
  <si>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</si>
  <si>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</si>
  <si>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</si>
  <si>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</si>
  <si>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</si>
  <si>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</si>
  <si>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</si>
  <si>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</si>
  <si>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</si>
  <si>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</si>
  <si>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</si>
  <si>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</si>
  <si>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</si>
  <si>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</si>
  <si>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</si>
  <si>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</si>
  <si>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</si>
  <si>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</si>
  <si>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</si>
  <si>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</si>
  <si>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</si>
  <si>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</si>
  <si>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</si>
  <si>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</si>
  <si>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</si>
  <si>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</si>
  <si>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</si>
  <si>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</si>
  <si>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</si>
  <si>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</si>
  <si>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</si>
  <si>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</si>
  <si>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</si>
  <si>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</si>
  <si>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</si>
  <si>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</si>
  <si>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</si>
  <si>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</si>
  <si>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</si>
  <si>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</si>
  <si>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</si>
  <si>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</si>
  <si>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</si>
  <si>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</si>
  <si>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</si>
  <si>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</si>
  <si>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</si>
  <si>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</si>
  <si>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</si>
  <si>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</si>
  <si>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</si>
  <si>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</si>
  <si>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</si>
  <si>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</si>
  <si>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</si>
  <si>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</si>
  <si>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</si>
  <si>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</si>
  <si>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</si>
  <si>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</si>
  <si>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</si>
  <si>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</si>
  <si>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</si>
  <si>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</si>
  <si>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</si>
  <si>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</si>
  <si>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</si>
  <si>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</si>
  <si>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</si>
  <si>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</si>
  <si>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</si>
  <si>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</si>
  <si>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</si>
  <si>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</si>
  <si>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</si>
  <si>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</si>
  <si>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</si>
  <si>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</si>
  <si>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</si>
  <si>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</si>
  <si>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</si>
  <si>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</si>
  <si>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</si>
  <si>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</si>
  <si>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</si>
  <si>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</si>
  <si>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</si>
  <si>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</si>
  <si>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</si>
  <si>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</si>
  <si>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</si>
  <si>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</si>
  <si>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</si>
  <si>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</si>
  <si>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</si>
  <si>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</si>
  <si>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</si>
  <si>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</si>
  <si>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</si>
  <si>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</si>
  <si>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</si>
  <si>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</si>
  <si>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</si>
  <si>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</si>
  <si>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</si>
  <si>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</si>
  <si>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</si>
  <si>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</si>
  <si>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</si>
  <si>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</si>
  <si>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</si>
  <si>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</si>
  <si>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</si>
  <si>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</si>
  <si>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</si>
  <si>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</si>
  <si>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</si>
  <si>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</si>
  <si>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</si>
  <si>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</si>
  <si>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</si>
  <si>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</si>
  <si>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</si>
  <si>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</si>
  <si>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</si>
  <si>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</si>
  <si>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</si>
  <si>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</si>
  <si>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</si>
  <si>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</si>
  <si>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</si>
  <si>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</si>
  <si>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</si>
  <si>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</si>
  <si>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</si>
  <si>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</si>
  <si>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</si>
  <si>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</si>
  <si>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</si>
  <si>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</si>
  <si>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</si>
  <si>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</si>
  <si>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</si>
  <si>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</si>
  <si>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</si>
  <si>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</si>
  <si>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</si>
  <si>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</si>
  <si>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</si>
  <si>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</si>
  <si>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</si>
  <si>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</si>
  <si>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</si>
  <si>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</si>
  <si>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</si>
  <si>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</si>
  <si>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</si>
  <si>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</si>
  <si>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</si>
  <si>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</si>
  <si>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</si>
  <si>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</si>
  <si>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</si>
  <si>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</si>
  <si>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</si>
  <si>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</si>
  <si>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</si>
  <si>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</si>
  <si>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</si>
  <si>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</si>
  <si>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</si>
  <si>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</si>
  <si>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</si>
  <si>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</si>
  <si>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</si>
  <si>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</si>
  <si>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</si>
  <si>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</si>
  <si>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</si>
  <si>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</si>
  <si>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</si>
  <si>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</si>
  <si>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</si>
  <si>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</si>
  <si>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</si>
  <si>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</si>
  <si>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</si>
  <si>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</si>
  <si>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</si>
  <si>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</si>
  <si>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</si>
  <si>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</si>
  <si>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</si>
  <si>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</si>
  <si>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</si>
  <si>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</si>
  <si>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</si>
  <si>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</si>
  <si>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</si>
  <si>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</si>
  <si>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</si>
  <si>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</si>
  <si>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</si>
  <si>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</si>
  <si>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</si>
  <si>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</si>
  <si>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</si>
  <si>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</si>
  <si>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</si>
  <si>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</si>
  <si>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</si>
  <si>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</si>
  <si>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</si>
  <si>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</si>
  <si>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</si>
  <si>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</si>
  <si>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</si>
  <si>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</si>
  <si>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</si>
  <si>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</si>
  <si>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</si>
  <si>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</si>
  <si>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</si>
  <si>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</si>
  <si>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</si>
  <si>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</si>
  <si>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</si>
  <si>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</si>
  <si>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</si>
  <si>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</si>
  <si>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</si>
  <si>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</si>
  <si>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</si>
  <si>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</si>
  <si>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</si>
  <si>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</si>
  <si>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</si>
  <si>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</si>
  <si>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</si>
  <si>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</si>
  <si>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</si>
  <si>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</si>
  <si>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</si>
  <si>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</si>
  <si>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</si>
  <si>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</si>
  <si>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</si>
  <si>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</si>
  <si>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</si>
  <si>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</si>
  <si>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</si>
  <si>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</si>
  <si>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</si>
  <si>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</si>
  <si>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</si>
  <si>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</si>
  <si>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</si>
  <si>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</si>
  <si>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</si>
  <si>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</si>
  <si>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</si>
  <si>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</si>
  <si>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</si>
  <si>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</si>
  <si>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</si>
  <si>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</si>
  <si>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</si>
  <si>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</si>
  <si>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</si>
  <si>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</si>
  <si>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</si>
  <si>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</si>
  <si>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</si>
  <si>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</si>
  <si>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</si>
  <si>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</si>
  <si>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</si>
  <si>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</si>
  <si>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</si>
  <si>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</si>
  <si>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</si>
  <si>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</si>
  <si>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</si>
  <si>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</si>
  <si>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</si>
  <si>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</si>
  <si>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</si>
  <si>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</si>
  <si>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</si>
  <si>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</si>
  <si>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</si>
  <si>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</si>
  <si>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</si>
  <si>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</si>
  <si>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</si>
  <si>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</si>
  <si>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</si>
  <si>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</si>
  <si>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</si>
  <si>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</si>
  <si>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</si>
  <si>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</si>
  <si>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</si>
  <si>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</si>
  <si>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</si>
  <si>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</si>
  <si>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</si>
  <si>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</si>
  <si>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</si>
  <si>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</si>
  <si>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</si>
  <si>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</si>
  <si>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</si>
  <si>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</si>
  <si>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</si>
  <si>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</si>
  <si>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</si>
  <si>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</si>
  <si>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</si>
  <si>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</si>
  <si>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</si>
  <si>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</si>
  <si>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</si>
  <si>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</si>
  <si>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</si>
  <si>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</si>
  <si>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</si>
  <si>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</si>
  <si>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</si>
  <si>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</si>
  <si>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</si>
  <si>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</si>
  <si>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</si>
  <si>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</si>
  <si>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</si>
  <si>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</si>
  <si>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</si>
  <si>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</si>
  <si>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</si>
  <si>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</si>
  <si>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</si>
  <si>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</si>
  <si>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</si>
  <si>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</si>
  <si>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</si>
  <si>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</si>
  <si>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</si>
  <si>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</si>
  <si>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</si>
  <si>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</si>
  <si>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</si>
  <si>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</si>
  <si>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</si>
  <si>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</si>
  <si>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</si>
  <si>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</si>
  <si>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</si>
  <si>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</si>
  <si>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</si>
  <si>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</si>
  <si>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</si>
  <si>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</si>
  <si>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</si>
  <si>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</si>
  <si>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</si>
  <si>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</si>
  <si>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</si>
  <si>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</si>
  <si>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</si>
  <si>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</si>
  <si>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</si>
  <si>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</si>
  <si>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</si>
  <si>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</si>
  <si>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</si>
  <si>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</si>
  <si>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</si>
  <si>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</si>
  <si>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</si>
  <si>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</si>
  <si>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</si>
  <si>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</si>
  <si>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</si>
  <si>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</si>
  <si>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</si>
  <si>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</si>
  <si>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</si>
  <si>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</si>
  <si>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</si>
  <si>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</si>
  <si>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</si>
  <si>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</si>
  <si>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</si>
  <si>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</si>
  <si>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</si>
  <si>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</si>
  <si>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</si>
  <si>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</si>
  <si>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</si>
  <si>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</si>
  <si>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</si>
  <si>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</si>
  <si>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</si>
  <si>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</si>
  <si>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</si>
  <si>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</si>
  <si>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</si>
  <si>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</si>
  <si>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</si>
  <si>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</si>
  <si>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</si>
  <si>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</si>
  <si>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</si>
  <si>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</si>
  <si>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</si>
  <si>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</si>
  <si>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</si>
  <si>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</si>
  <si>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</si>
  <si>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</si>
  <si>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</si>
  <si>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</si>
  <si>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</si>
  <si>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</si>
  <si>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</si>
  <si>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</si>
  <si>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</si>
  <si>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</si>
  <si>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</si>
  <si>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</si>
  <si>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</si>
  <si>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</si>
  <si>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</si>
  <si>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</si>
  <si>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</si>
  <si>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</si>
  <si>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</si>
  <si>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</si>
  <si>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</si>
  <si>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</si>
  <si>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</si>
  <si>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</si>
  <si>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</si>
  <si>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</si>
  <si>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</si>
  <si>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</si>
  <si>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</si>
  <si>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</si>
  <si>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</si>
  <si>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</si>
  <si>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</si>
  <si>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</si>
  <si>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</si>
  <si>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</si>
  <si>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</si>
  <si>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</si>
  <si>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</si>
  <si>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</si>
  <si>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</si>
  <si>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</si>
  <si>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</si>
  <si>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</si>
  <si>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</si>
  <si>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</si>
  <si>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</si>
  <si>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</si>
  <si>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</si>
  <si>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</si>
  <si>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</si>
  <si>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</si>
  <si>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</si>
  <si>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</si>
  <si>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</si>
  <si>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</si>
  <si>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</si>
  <si>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</si>
  <si>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</si>
  <si>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</si>
  <si>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</si>
  <si>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</si>
  <si>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</si>
  <si>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</si>
  <si>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</si>
  <si>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</si>
  <si>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</si>
  <si>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</si>
  <si>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</si>
  <si>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</si>
  <si>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</si>
  <si>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</si>
  <si>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</si>
  <si>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</si>
  <si>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</si>
  <si>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</si>
  <si>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</si>
  <si>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</si>
  <si>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</si>
  <si>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</si>
  <si>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</si>
  <si>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</si>
  <si>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</si>
  <si>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</si>
  <si>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</si>
  <si>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</si>
  <si>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</si>
  <si>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</si>
  <si>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</si>
  <si>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</si>
  <si>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</si>
  <si>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</si>
  <si>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</si>
  <si>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</si>
  <si>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</si>
  <si>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</si>
  <si>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</si>
  <si>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</si>
  <si>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</si>
  <si>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</si>
  <si>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</si>
  <si>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</si>
  <si>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</si>
  <si>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</si>
  <si>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</si>
  <si>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</si>
  <si>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</si>
  <si>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</si>
  <si>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</si>
  <si>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</si>
  <si>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</si>
  <si>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</si>
  <si>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</si>
  <si>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</si>
  <si>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</si>
  <si>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</si>
  <si>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</si>
  <si>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</si>
  <si>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</si>
  <si>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</si>
  <si>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</si>
  <si>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</si>
  <si>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</si>
  <si>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</si>
  <si>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</si>
  <si>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</si>
  <si>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</si>
  <si>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</si>
  <si>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</si>
  <si>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</si>
  <si>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</si>
  <si>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</si>
  <si>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</si>
  <si>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</si>
  <si>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</si>
  <si>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</si>
  <si>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</si>
  <si>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</si>
  <si>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</si>
  <si>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</si>
  <si>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</si>
  <si>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</si>
  <si>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</si>
  <si>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</si>
  <si>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</si>
  <si>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</si>
  <si>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</si>
  <si>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</si>
  <si>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</si>
  <si>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</si>
  <si>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</si>
  <si>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</si>
  <si>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</si>
  <si>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</si>
  <si>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</si>
  <si>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</si>
  <si>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</si>
  <si>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</si>
  <si>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</si>
  <si>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</si>
  <si>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</si>
  <si>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</si>
  <si>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</si>
  <si>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</si>
  <si>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</si>
  <si>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</si>
  <si>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</si>
  <si>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</si>
  <si>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</si>
  <si>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</si>
  <si>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</si>
  <si>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</si>
  <si>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</si>
  <si>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</si>
  <si>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</si>
  <si>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</si>
  <si>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</si>
  <si>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</si>
  <si>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</si>
  <si>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</si>
  <si>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</si>
  <si>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</si>
  <si>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</si>
  <si>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</si>
  <si>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</si>
  <si>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</si>
  <si>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</si>
  <si>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</si>
  <si>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</si>
  <si>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</si>
  <si>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</si>
  <si>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</si>
  <si>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</si>
  <si>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</si>
  <si>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</si>
  <si>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</si>
  <si>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</si>
  <si>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</si>
  <si>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</si>
  <si>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</si>
  <si>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</si>
  <si>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</si>
  <si>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</si>
  <si>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</si>
  <si>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</si>
  <si>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</si>
  <si>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</si>
  <si>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</si>
  <si>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</si>
  <si>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</si>
  <si>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</si>
  <si>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</si>
  <si>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</si>
  <si>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</si>
  <si>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</si>
  <si>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</si>
  <si>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</si>
  <si>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</si>
  <si>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</si>
  <si>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</si>
  <si>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</si>
  <si>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</si>
  <si>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</si>
  <si>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</si>
  <si>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</si>
  <si>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</si>
  <si>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</si>
  <si>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</si>
  <si>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</si>
  <si>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</si>
  <si>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</si>
  <si>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</si>
  <si>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</si>
  <si>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</si>
  <si>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</si>
  <si>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</si>
  <si>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</si>
  <si>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</si>
  <si>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</si>
  <si>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</si>
  <si>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</si>
  <si>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</si>
  <si>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</si>
  <si>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</si>
  <si>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</si>
  <si>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</si>
  <si>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</si>
  <si>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</si>
  <si>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</si>
  <si>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</si>
  <si>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</si>
  <si>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</si>
  <si>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</si>
  <si>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</si>
  <si>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</si>
  <si>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</si>
  <si>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</si>
  <si>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</si>
  <si>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</si>
  <si>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</si>
  <si>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</si>
  <si>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</si>
  <si>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</si>
  <si>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</si>
  <si>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</si>
  <si>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</si>
  <si>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</si>
  <si>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</si>
  <si>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</si>
  <si>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</si>
  <si>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</si>
  <si>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</si>
  <si>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</si>
  <si>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</si>
  <si>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</si>
  <si>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</si>
  <si>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</si>
  <si>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</si>
  <si>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</si>
  <si>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</si>
  <si>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</si>
  <si>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</si>
  <si>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</si>
  <si>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</si>
  <si>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</si>
  <si>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</si>
  <si>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</si>
  <si>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</si>
  <si>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</si>
  <si>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</si>
  <si>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</si>
  <si>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</si>
  <si>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</si>
  <si>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</si>
  <si>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</si>
  <si>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</si>
  <si>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</si>
  <si>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</si>
  <si>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</si>
  <si>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</si>
  <si>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</si>
  <si>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</si>
  <si>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</si>
  <si>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</si>
  <si>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</si>
  <si>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</si>
  <si>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</si>
  <si>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</si>
  <si>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</si>
  <si>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</si>
  <si>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</si>
  <si>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</si>
  <si>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</si>
  <si>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</si>
  <si>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</si>
  <si>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</si>
  <si>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</si>
  <si>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</si>
  <si>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</si>
  <si>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</si>
  <si>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</si>
  <si>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</si>
  <si>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</si>
  <si>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</si>
  <si>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</si>
  <si>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</si>
  <si>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</si>
  <si>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</si>
  <si>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</si>
  <si>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</si>
  <si>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</si>
  <si>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</si>
  <si>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</si>
  <si>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</si>
  <si>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</si>
  <si>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</si>
  <si>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</si>
  <si>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</si>
  <si>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</si>
  <si>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</si>
  <si>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</si>
  <si>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</si>
  <si>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</si>
  <si>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</si>
  <si>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</si>
  <si>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</si>
  <si>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</si>
  <si>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</si>
  <si>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</si>
  <si>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</si>
  <si>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</si>
  <si>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</si>
  <si>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</si>
  <si>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</si>
  <si>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</si>
  <si>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</si>
  <si>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</si>
  <si>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</si>
  <si>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</si>
  <si>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</si>
  <si>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</si>
  <si>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</si>
  <si>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</si>
  <si>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</si>
  <si>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</si>
  <si>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</si>
  <si>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</si>
  <si>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</si>
  <si>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</si>
  <si>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</si>
  <si>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</si>
  <si>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</si>
  <si>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</si>
  <si>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</si>
  <si>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</si>
  <si>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</si>
  <si>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</si>
  <si>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</si>
  <si>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</si>
  <si>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</si>
  <si>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</si>
  <si>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</si>
  <si>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</si>
  <si>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</si>
  <si>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</si>
  <si>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</si>
  <si>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</si>
  <si>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</si>
  <si>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</si>
  <si>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</si>
  <si>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</si>
  <si>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</si>
  <si>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</si>
  <si>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</si>
  <si>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</si>
  <si>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</si>
  <si>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</si>
  <si>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</si>
  <si>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</si>
  <si>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</si>
  <si>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</si>
  <si>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</si>
  <si>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</si>
  <si>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</si>
  <si>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</si>
  <si>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</si>
  <si>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</si>
  <si>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</si>
  <si>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</si>
  <si>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</si>
  <si>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</si>
  <si>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</si>
  <si>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</si>
  <si>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</si>
  <si>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</si>
  <si>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</si>
  <si>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</si>
  <si>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</si>
  <si>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</si>
  <si>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</si>
  <si>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</si>
  <si>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</si>
  <si>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</si>
  <si>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</si>
  <si>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</si>
  <si>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</si>
  <si>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</si>
  <si>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</si>
  <si>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</si>
  <si>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</si>
  <si>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</si>
  <si>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</si>
  <si>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</si>
  <si>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</si>
  <si>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</si>
  <si>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</si>
  <si>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</si>
  <si>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</si>
  <si>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</si>
  <si>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</si>
  <si>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</si>
  <si>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</si>
  <si>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</si>
  <si>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</si>
  <si>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</si>
  <si>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</si>
  <si>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</si>
  <si>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</si>
  <si>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</si>
  <si>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</si>
  <si>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</si>
  <si>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</si>
  <si>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</si>
  <si>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</si>
  <si>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</si>
  <si>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</si>
  <si>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</si>
  <si>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</si>
  <si>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</si>
  <si>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</si>
  <si>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</si>
  <si>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</si>
  <si>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</si>
  <si>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</si>
  <si>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</si>
  <si>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</si>
  <si>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</si>
  <si>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</si>
  <si>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</si>
  <si>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</si>
  <si>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</si>
  <si>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</si>
  <si>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</si>
  <si>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</si>
  <si>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</si>
  <si>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</si>
  <si>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</si>
  <si>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</si>
  <si>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</si>
  <si>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</si>
  <si>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</si>
  <si>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</si>
  <si>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</si>
  <si>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</si>
  <si>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</si>
  <si>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</si>
  <si>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</si>
  <si>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</si>
  <si>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</si>
  <si>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</si>
  <si>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</si>
  <si>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</si>
  <si>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</si>
  <si>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</si>
  <si>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</si>
  <si>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</si>
  <si>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</si>
  <si>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</si>
  <si>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</si>
  <si>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</si>
  <si>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</si>
  <si>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</si>
  <si>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</si>
  <si>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</si>
  <si>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</si>
  <si>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</si>
  <si>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</si>
  <si>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</si>
  <si>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</si>
  <si>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</si>
  <si>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</si>
  <si>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</si>
  <si>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</si>
  <si>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</si>
  <si>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</si>
  <si>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</si>
  <si>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</si>
  <si>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</si>
  <si>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</si>
  <si>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</si>
  <si>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</si>
  <si>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</si>
  <si>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</si>
  <si>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</si>
  <si>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</si>
  <si>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</si>
  <si>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</si>
  <si>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</si>
  <si>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</si>
  <si>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</si>
  <si>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</si>
  <si>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</si>
  <si>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</si>
  <si>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</si>
  <si>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</si>
  <si>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</si>
  <si>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</si>
  <si>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</si>
  <si>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</si>
  <si>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</si>
  <si>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</si>
  <si>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</si>
  <si>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</si>
  <si>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</si>
  <si>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</si>
  <si>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</si>
  <si>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</si>
  <si>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</si>
  <si>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</si>
  <si>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</si>
  <si>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</si>
  <si>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</si>
  <si>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</si>
  <si>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</si>
  <si>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</si>
  <si>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</si>
  <si>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</si>
  <si>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</si>
  <si>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</si>
  <si>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</si>
  <si>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</si>
  <si>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</si>
  <si>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</si>
  <si>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</si>
  <si>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</si>
  <si>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</si>
  <si>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</si>
  <si>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</si>
  <si>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</si>
  <si>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</si>
  <si>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</si>
  <si>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</si>
  <si>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</si>
  <si>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</si>
  <si>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</si>
  <si>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</si>
  <si>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</si>
  <si>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</si>
  <si>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</si>
  <si>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</si>
  <si>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</si>
  <si>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</si>
  <si>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</si>
  <si>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</si>
  <si>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</si>
  <si>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</si>
  <si>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</si>
  <si>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</si>
  <si>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</si>
  <si>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</si>
  <si>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</si>
  <si>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</si>
  <si>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</si>
  <si>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</si>
  <si>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</si>
  <si>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</si>
  <si>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</si>
  <si>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</si>
  <si>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</si>
  <si>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</si>
  <si>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</si>
  <si>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</si>
  <si>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</si>
  <si>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</si>
  <si>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</si>
  <si>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</si>
  <si>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</si>
  <si>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</si>
  <si>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</si>
  <si>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</si>
  <si>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</si>
  <si>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</si>
  <si>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</si>
  <si>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</si>
  <si>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</si>
  <si>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</si>
  <si>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</si>
  <si>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</si>
  <si>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</si>
  <si>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</si>
  <si>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</si>
  <si>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</si>
  <si>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</si>
  <si>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</si>
  <si>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</si>
  <si>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</si>
  <si>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</si>
  <si>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</si>
  <si>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</si>
  <si>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</si>
  <si>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</si>
  <si>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</si>
  <si>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</si>
  <si>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</si>
  <si>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</si>
  <si>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</si>
  <si>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</si>
  <si>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</si>
  <si>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</si>
  <si>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</si>
  <si>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</si>
  <si>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</si>
  <si>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</si>
  <si>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</si>
  <si>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</si>
  <si>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</si>
  <si>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</si>
  <si>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</si>
  <si>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</si>
  <si>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</si>
  <si>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</si>
  <si>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</si>
  <si>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</si>
  <si>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</si>
  <si>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</si>
  <si>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</si>
  <si>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</si>
  <si>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</si>
  <si>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</si>
  <si>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</si>
  <si>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</si>
  <si>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</si>
  <si>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</si>
  <si>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</si>
  <si>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</si>
  <si>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</si>
  <si>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</si>
  <si>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</si>
  <si>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</si>
  <si>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</si>
  <si>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</si>
  <si>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</si>
  <si>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</si>
  <si>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</si>
  <si>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</si>
  <si>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</si>
  <si>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</si>
  <si>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</si>
  <si>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</si>
  <si>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</si>
  <si>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</si>
  <si>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</si>
  <si>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</si>
  <si>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</si>
  <si>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</si>
  <si>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</si>
  <si>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</si>
  <si>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</si>
  <si>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</si>
  <si>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</si>
  <si>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</si>
  <si>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</si>
  <si>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</si>
  <si>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</si>
  <si>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</si>
  <si>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</si>
  <si>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</si>
  <si>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</si>
  <si>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</si>
  <si>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</si>
  <si>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</si>
  <si>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</si>
  <si>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</si>
  <si>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</si>
  <si>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</si>
  <si>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</si>
  <si>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</si>
  <si>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</si>
  <si>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</si>
  <si>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</si>
  <si>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</si>
  <si>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</si>
  <si>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</si>
  <si>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</si>
  <si>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</si>
  <si>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</si>
  <si>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</si>
  <si>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</si>
  <si>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</si>
  <si>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</si>
  <si>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</si>
  <si>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</si>
  <si>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</si>
  <si>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</si>
  <si>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</si>
  <si>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</si>
  <si>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</si>
  <si>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</si>
  <si>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</si>
  <si>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</si>
  <si>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</si>
  <si>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</si>
  <si>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</si>
  <si>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</si>
  <si>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</si>
  <si>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</si>
  <si>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</si>
  <si>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</si>
  <si>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</si>
  <si>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</si>
  <si>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</si>
  <si>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</si>
  <si>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</si>
  <si>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</si>
  <si>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</si>
  <si>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</si>
  <si>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</si>
  <si>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</si>
  <si>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</si>
  <si>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</si>
  <si>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</si>
  <si>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</si>
  <si>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</si>
  <si>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</si>
  <si>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</si>
  <si>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</si>
  <si>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</si>
  <si>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</si>
  <si>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</si>
  <si>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</si>
  <si>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</si>
  <si>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</si>
  <si>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</si>
  <si>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</si>
  <si>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</si>
  <si>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</si>
  <si>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</si>
  <si>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</si>
  <si>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</si>
  <si>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</si>
  <si>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</si>
  <si>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</si>
  <si>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</si>
  <si>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</si>
  <si>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</si>
  <si>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</si>
  <si>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</si>
  <si>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</si>
  <si>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</si>
  <si>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</si>
  <si>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</si>
  <si>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</si>
  <si>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</si>
  <si>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</si>
  <si>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</si>
  <si>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</si>
  <si>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</si>
  <si>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</si>
  <si>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</si>
  <si>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</si>
  <si>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</si>
  <si>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</si>
  <si>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</si>
  <si>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</si>
  <si>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</si>
  <si>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</si>
  <si>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</si>
  <si>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</si>
  <si>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</si>
  <si>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</si>
  <si>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</si>
  <si>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</si>
  <si>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</si>
  <si>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</si>
  <si>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</si>
  <si>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</si>
  <si>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</si>
  <si>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</si>
  <si>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</si>
  <si>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</si>
  <si>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</si>
  <si>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</si>
  <si>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</si>
  <si>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</si>
  <si>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</si>
  <si>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</si>
  <si>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</si>
  <si>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</si>
  <si>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</si>
  <si>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</si>
  <si>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</si>
  <si>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</si>
  <si>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</si>
  <si>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</si>
  <si>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</si>
  <si>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</si>
  <si>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</si>
  <si>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</si>
  <si>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</si>
  <si>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</si>
  <si>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</si>
  <si>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</si>
  <si>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</si>
  <si>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</si>
  <si>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</si>
  <si>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</si>
  <si>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</si>
  <si>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</si>
  <si>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</si>
  <si>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</si>
  <si>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</si>
  <si>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</si>
  <si>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</si>
  <si>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</si>
  <si>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</si>
  <si>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</si>
  <si>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</si>
  <si>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</si>
  <si>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</si>
  <si>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</si>
  <si>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</si>
  <si>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</si>
  <si>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</si>
  <si>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</si>
  <si>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</si>
  <si>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</si>
  <si>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</si>
  <si>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</si>
  <si>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</si>
  <si>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</si>
  <si>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</si>
  <si>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</si>
  <si>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</si>
  <si>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</si>
  <si>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</si>
  <si>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</si>
  <si>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</si>
  <si>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</si>
  <si>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</si>
  <si>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</si>
  <si>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</si>
  <si>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</si>
  <si>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</si>
  <si>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</si>
  <si>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</si>
  <si>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</si>
  <si>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</si>
  <si>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</si>
  <si>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</si>
  <si>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</si>
  <si>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</si>
  <si>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</si>
  <si>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</si>
  <si>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</si>
  <si>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</si>
  <si>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</si>
  <si>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</si>
  <si>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</si>
  <si>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</si>
  <si>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</si>
  <si>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</si>
  <si>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</si>
  <si>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</si>
  <si>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</si>
  <si>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</si>
  <si>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</si>
  <si>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</si>
  <si>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</si>
  <si>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</si>
  <si>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</si>
  <si>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</si>
  <si>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</si>
  <si>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</si>
  <si>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</si>
  <si>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</si>
  <si>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</si>
  <si>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</si>
  <si>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</si>
  <si>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</si>
  <si>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</si>
  <si>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</si>
  <si>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</si>
  <si>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</si>
  <si>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</si>
  <si>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</si>
  <si>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</si>
  <si>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</si>
  <si>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</si>
  <si>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</si>
  <si>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</si>
  <si>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</si>
  <si>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</si>
  <si>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</si>
  <si>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</si>
  <si>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</si>
  <si>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</si>
  <si>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</si>
  <si>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</si>
  <si>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</si>
  <si>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</si>
  <si>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</si>
  <si>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</si>
  <si>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</si>
  <si>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</si>
  <si>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</si>
  <si>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</si>
  <si>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</si>
  <si>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</si>
  <si>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</si>
  <si>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</si>
  <si>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</si>
  <si>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</si>
  <si>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</si>
  <si>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</si>
  <si>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</si>
  <si>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</si>
  <si>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</si>
  <si>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</si>
  <si>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</si>
  <si>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</si>
  <si>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</si>
  <si>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</si>
  <si>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</si>
  <si>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</si>
  <si>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</si>
  <si>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</si>
  <si>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</si>
  <si>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</si>
  <si>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</si>
  <si>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</si>
  <si>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</si>
  <si>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</si>
  <si>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</si>
  <si>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</si>
  <si>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</si>
  <si>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</si>
  <si>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</si>
  <si>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</si>
  <si>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</si>
  <si>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</si>
  <si>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</si>
  <si>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</si>
  <si>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</si>
  <si>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</si>
  <si>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</si>
  <si>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</si>
  <si>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</si>
  <si>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</si>
  <si>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</si>
  <si>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</si>
  <si>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</si>
  <si>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</si>
  <si>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</si>
  <si>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</si>
  <si>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</si>
  <si>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</si>
  <si>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</si>
  <si>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</si>
  <si>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</si>
  <si>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</si>
  <si>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</si>
  <si>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</si>
  <si>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</si>
  <si>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</si>
  <si>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</si>
  <si>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</si>
  <si>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</si>
  <si>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</si>
  <si>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</si>
  <si>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</si>
  <si>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</si>
  <si>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</si>
  <si>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</si>
  <si>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</si>
  <si>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</si>
  <si>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</si>
  <si>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</si>
  <si>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</si>
  <si>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</si>
  <si>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</si>
  <si>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</si>
  <si>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</si>
  <si>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</si>
  <si>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</si>
  <si>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</si>
  <si>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</si>
  <si>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</si>
  <si>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</si>
  <si>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</si>
  <si>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</si>
  <si>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</si>
  <si>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</si>
  <si>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</si>
  <si>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</si>
  <si>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</si>
  <si>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</si>
  <si>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</si>
  <si>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</si>
  <si>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</si>
  <si>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</si>
  <si>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</si>
  <si>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</si>
  <si>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</si>
  <si>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</si>
  <si>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</si>
  <si>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</si>
  <si>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</si>
  <si>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</si>
  <si>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</si>
  <si>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</si>
  <si>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</si>
  <si>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</si>
  <si>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</si>
  <si>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</si>
  <si>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</si>
  <si>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</si>
  <si>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</si>
  <si>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</si>
  <si>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</si>
  <si>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</si>
  <si>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</si>
  <si>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</si>
  <si>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</si>
  <si>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</si>
  <si>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</si>
  <si>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</si>
  <si>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</si>
  <si>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</si>
  <si>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</si>
  <si>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</si>
  <si>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</si>
  <si>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</si>
  <si>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</si>
  <si>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</si>
  <si>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</si>
  <si>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</si>
  <si>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</si>
  <si>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</si>
  <si>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</si>
  <si>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</si>
  <si>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</si>
  <si>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</si>
  <si>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</si>
  <si>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</si>
  <si>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</si>
  <si>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</si>
  <si>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</si>
  <si>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</si>
  <si>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</si>
  <si>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</si>
  <si>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</si>
  <si>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</si>
  <si>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</si>
  <si>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</si>
  <si>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</si>
  <si>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</si>
  <si>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</si>
  <si>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</si>
  <si>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</si>
  <si>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</si>
  <si>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</si>
  <si>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</si>
  <si>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</si>
  <si>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</si>
  <si>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</si>
  <si>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</si>
  <si>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</si>
  <si>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</si>
  <si>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</si>
  <si>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</si>
  <si>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</si>
  <si>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</si>
  <si>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</si>
  <si>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</si>
  <si>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</si>
  <si>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</si>
  <si>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</si>
  <si>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</si>
  <si>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</si>
  <si>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</si>
  <si>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</si>
  <si>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</si>
  <si>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</si>
  <si>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</si>
  <si>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</si>
  <si>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</si>
  <si>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</si>
  <si>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</si>
  <si>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</si>
  <si>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</si>
  <si>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</si>
  <si>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</si>
  <si>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</si>
  <si>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</si>
  <si>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</si>
  <si>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</si>
  <si>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</si>
  <si>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</si>
  <si>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</si>
  <si>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</si>
  <si>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</si>
  <si>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</si>
  <si>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</si>
  <si>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</si>
  <si>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</si>
  <si>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</si>
  <si>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</si>
  <si>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</si>
  <si>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</si>
  <si>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</si>
  <si>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</si>
  <si>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</si>
  <si>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</si>
  <si>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</si>
  <si>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</si>
  <si>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</si>
  <si>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</si>
  <si>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</si>
  <si>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</si>
  <si>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</si>
  <si>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</si>
  <si>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</si>
  <si>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</si>
  <si>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</si>
  <si>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</si>
  <si>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</si>
  <si>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</si>
  <si>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</si>
  <si>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</si>
  <si>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</si>
  <si>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</si>
  <si>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</si>
  <si>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</si>
  <si>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</si>
  <si>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</si>
  <si>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</si>
  <si>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</si>
  <si>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</si>
  <si>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</si>
  <si>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</si>
  <si>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</si>
  <si>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</si>
  <si>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</si>
  <si>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</si>
  <si>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</si>
  <si>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</si>
  <si>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</si>
  <si>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</si>
  <si>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</si>
  <si>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</si>
  <si>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</si>
  <si>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</si>
  <si>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</si>
  <si>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</si>
  <si>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</si>
  <si>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</si>
  <si>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</si>
  <si>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</si>
  <si>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</si>
  <si>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</si>
  <si>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</si>
  <si>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</si>
  <si>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</si>
  <si>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</si>
  <si>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</si>
  <si>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</si>
  <si>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</si>
  <si>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</si>
  <si>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</si>
  <si>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</si>
  <si>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</si>
  <si>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</si>
  <si>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</si>
  <si>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</si>
  <si>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</si>
  <si>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</si>
  <si>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</si>
  <si>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</si>
  <si>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</si>
  <si>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</si>
  <si>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</si>
  <si>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</si>
  <si>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</si>
  <si>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</si>
  <si>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</si>
  <si>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</si>
  <si>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</si>
  <si>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</si>
  <si>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</si>
  <si>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</si>
  <si>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</si>
  <si>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</si>
  <si>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</si>
  <si>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</si>
  <si>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</si>
  <si>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</si>
  <si>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</si>
  <si>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</si>
  <si>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</si>
  <si>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</si>
  <si>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</si>
  <si>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</si>
  <si>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</si>
  <si>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</si>
  <si>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</si>
  <si>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</si>
  <si>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</si>
  <si>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</si>
  <si>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</si>
  <si>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</si>
  <si>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</si>
  <si>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</si>
  <si>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</si>
  <si>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</si>
  <si>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</si>
  <si>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</si>
  <si>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</si>
  <si>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</si>
  <si>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</si>
  <si>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</si>
  <si>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</si>
  <si>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</si>
  <si>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</si>
  <si>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</si>
  <si>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</si>
  <si>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</si>
  <si>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</si>
  <si>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</si>
  <si>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</si>
  <si>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</si>
  <si>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</si>
  <si>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</si>
  <si>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</si>
  <si>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</si>
  <si>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</si>
  <si>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</si>
  <si>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</si>
  <si>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</si>
  <si>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</si>
  <si>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</si>
  <si>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</si>
  <si>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</si>
  <si>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</si>
  <si>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</si>
  <si>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</si>
  <si>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</si>
  <si>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</si>
  <si>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</si>
  <si>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</si>
  <si>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</si>
  <si>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</si>
  <si>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</si>
  <si>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</si>
  <si>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</si>
  <si>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</si>
  <si>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</si>
  <si>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</si>
  <si>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</si>
  <si>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</si>
  <si>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</si>
  <si>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</si>
  <si>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</si>
  <si>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</si>
  <si>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</si>
  <si>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</si>
  <si>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</si>
  <si>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</si>
  <si>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</si>
  <si>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</si>
  <si>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</si>
  <si>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</si>
  <si>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</si>
  <si>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</si>
  <si>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</si>
  <si>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</si>
  <si>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</si>
  <si>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</si>
  <si>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</si>
  <si>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</si>
  <si>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</si>
  <si>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</si>
  <si>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</si>
  <si>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</si>
  <si>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</si>
  <si>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</si>
  <si>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</si>
  <si>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</si>
  <si>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</si>
  <si>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</si>
  <si>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</si>
  <si>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</si>
  <si>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</si>
  <si>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</si>
  <si>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</si>
  <si>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</si>
  <si>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</si>
  <si>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</si>
  <si>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</si>
  <si>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</si>
  <si>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</si>
  <si>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</si>
  <si>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</si>
  <si>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</si>
  <si>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</si>
  <si>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</si>
  <si>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</si>
  <si>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</si>
  <si>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</si>
  <si>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</si>
  <si>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</si>
  <si>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</si>
  <si>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</si>
  <si>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</si>
  <si>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</si>
  <si>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</si>
  <si>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</si>
  <si>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</si>
  <si>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</si>
  <si>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</si>
  <si>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</si>
  <si>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</si>
  <si>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</si>
  <si>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</si>
  <si>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</si>
  <si>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</si>
  <si>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</si>
  <si>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</si>
  <si>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</si>
  <si>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</si>
  <si>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</si>
  <si>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</si>
  <si>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</si>
  <si>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</si>
  <si>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</si>
  <si>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</si>
  <si>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</si>
  <si>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</si>
  <si>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</si>
  <si>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</si>
  <si>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</si>
  <si>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</si>
  <si>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</si>
  <si>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</si>
  <si>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</si>
  <si>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</si>
  <si>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</si>
  <si>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</si>
  <si>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</si>
  <si>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</si>
  <si>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</si>
  <si>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</si>
  <si>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</si>
  <si>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</si>
  <si>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</si>
  <si>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</si>
  <si>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</si>
  <si>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</si>
  <si>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</si>
  <si>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</si>
  <si>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</si>
  <si>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</si>
  <si>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</si>
  <si>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</si>
  <si>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</si>
  <si>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</si>
  <si>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</si>
  <si>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</si>
  <si>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</si>
  <si>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</si>
  <si>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</si>
  <si>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</si>
  <si>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</si>
  <si>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</si>
  <si>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</si>
  <si>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</si>
  <si>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</si>
  <si>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</si>
  <si>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</si>
  <si>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</si>
  <si>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</si>
  <si>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</si>
  <si>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</si>
  <si>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</si>
  <si>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</si>
  <si>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</si>
  <si>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</si>
  <si>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</si>
  <si>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</si>
  <si>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</si>
  <si>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</si>
  <si>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</si>
  <si>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</si>
  <si>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</si>
  <si>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</si>
  <si>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</si>
  <si>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</si>
  <si>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</si>
  <si>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</si>
  <si>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</si>
  <si>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</si>
  <si>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</si>
  <si>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</si>
  <si>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</si>
  <si>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</si>
  <si>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</si>
  <si>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</si>
  <si>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</si>
  <si>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</si>
  <si>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</si>
  <si>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</si>
  <si>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</si>
  <si>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</si>
  <si>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</si>
  <si>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</si>
  <si>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</si>
  <si>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</si>
  <si>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</si>
  <si>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</si>
  <si>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</si>
  <si>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</si>
  <si>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</si>
  <si>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</si>
  <si>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</si>
  <si>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</si>
  <si>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</si>
  <si>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</si>
  <si>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</si>
  <si>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</si>
  <si>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</si>
  <si>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</si>
  <si>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</si>
  <si>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</si>
  <si>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</si>
  <si>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</si>
  <si>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</si>
  <si>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</si>
  <si>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</si>
  <si>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</si>
  <si>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</si>
  <si>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</si>
  <si>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</si>
  <si>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</si>
  <si>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</si>
  <si>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</si>
  <si>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</si>
  <si>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</si>
  <si>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</si>
  <si>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</si>
  <si>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</si>
  <si>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</si>
  <si>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</si>
  <si>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</si>
  <si>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</si>
  <si>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</si>
  <si>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</si>
  <si>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</si>
  <si>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</si>
  <si>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</si>
  <si>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</si>
  <si>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</si>
  <si>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</si>
  <si>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</si>
  <si>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</si>
  <si>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</si>
  <si>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</si>
  <si>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</si>
  <si>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</si>
  <si>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</si>
  <si>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</si>
  <si>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</si>
  <si>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</si>
  <si>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</si>
  <si>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</si>
  <si>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</si>
  <si>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</si>
  <si>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</si>
  <si>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</si>
  <si>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</si>
  <si>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</si>
  <si>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</si>
  <si>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</si>
  <si>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</si>
  <si>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</si>
  <si>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</si>
  <si>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</si>
  <si>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</si>
  <si>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</si>
  <si>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</si>
  <si>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</si>
  <si>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</si>
  <si>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</si>
  <si>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</si>
  <si>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</si>
  <si>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</si>
  <si>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</si>
  <si>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</si>
  <si>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</si>
  <si>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</si>
  <si>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</si>
  <si>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</si>
  <si>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</si>
  <si>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</si>
  <si>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</si>
  <si>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</si>
  <si>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</si>
  <si>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</si>
  <si>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</si>
  <si>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</si>
  <si>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</si>
  <si>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</si>
  <si>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</si>
  <si>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</si>
  <si>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</si>
  <si>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</si>
  <si>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</si>
  <si>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</si>
  <si>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</si>
  <si>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</si>
  <si>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</si>
  <si>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</si>
  <si>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</si>
  <si>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</si>
  <si>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</si>
  <si>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</si>
  <si>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</si>
  <si>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</si>
  <si>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</si>
  <si>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</si>
  <si>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</si>
  <si>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</si>
  <si>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</si>
  <si>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</si>
  <si>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</si>
  <si>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</si>
  <si>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</si>
  <si>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</si>
  <si>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</si>
  <si>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</si>
  <si>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</si>
  <si>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</si>
  <si>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</si>
  <si>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</si>
  <si>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</si>
  <si>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</si>
  <si>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</si>
  <si>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</si>
  <si>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</si>
  <si>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</si>
  <si>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</si>
  <si>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</si>
  <si>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</si>
  <si>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</si>
  <si>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</si>
  <si>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</si>
  <si>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</si>
  <si>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</si>
  <si>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</si>
  <si>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</si>
  <si>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</si>
  <si>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</si>
  <si>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</si>
  <si>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</si>
  <si>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</si>
  <si>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</si>
  <si>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</si>
  <si>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</si>
  <si>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</si>
  <si>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</si>
  <si>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</si>
  <si>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</si>
  <si>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</si>
  <si>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</si>
  <si>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</si>
  <si>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</si>
  <si>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</si>
  <si>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</si>
  <si>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</si>
  <si>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</si>
  <si>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</si>
  <si>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</si>
  <si>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</si>
  <si>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</si>
  <si>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</si>
  <si>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</si>
  <si>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</si>
  <si>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</si>
  <si>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</si>
  <si>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</si>
  <si>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</si>
  <si>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</si>
  <si>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</si>
  <si>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</si>
  <si>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</si>
  <si>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</si>
  <si>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</si>
  <si>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</si>
  <si>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</si>
  <si>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</si>
  <si>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</si>
  <si>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</si>
  <si>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</si>
  <si>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</si>
  <si>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</si>
  <si>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</si>
  <si>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</si>
  <si>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</si>
  <si>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</si>
  <si>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</si>
  <si>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</si>
  <si>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</si>
  <si>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</si>
  <si>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</si>
  <si>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</si>
  <si>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</si>
  <si>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</si>
  <si>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</si>
  <si>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</si>
  <si>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</si>
  <si>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</si>
  <si>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</si>
  <si>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</si>
  <si>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</si>
  <si>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</si>
  <si>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</si>
  <si>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</si>
  <si>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</si>
  <si>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</si>
  <si>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</si>
  <si>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</si>
  <si>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</si>
  <si>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</si>
  <si>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</si>
  <si>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</si>
  <si>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</si>
  <si>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</si>
  <si>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</si>
  <si>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</si>
  <si>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</si>
  <si>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</si>
  <si>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</si>
  <si>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</si>
  <si>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</si>
  <si>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</si>
  <si>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</si>
  <si>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</si>
  <si>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</si>
  <si>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</si>
  <si>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</si>
  <si>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</si>
  <si>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</si>
  <si>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</si>
  <si>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</si>
  <si>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</si>
  <si>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</si>
  <si>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</si>
  <si>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</si>
  <si>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</si>
  <si>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</si>
  <si>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</si>
  <si>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</si>
  <si>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</si>
  <si>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</si>
  <si>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</si>
  <si>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</si>
  <si>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</si>
  <si>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</si>
  <si>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</si>
  <si>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</si>
  <si>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</si>
  <si>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</si>
  <si>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</si>
  <si>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</si>
  <si>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</si>
  <si>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</si>
  <si>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</si>
  <si>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</si>
  <si>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</si>
  <si>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</si>
  <si>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</si>
  <si>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</si>
  <si>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</si>
  <si>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</si>
  <si>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</si>
  <si>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</si>
  <si>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</si>
  <si>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</si>
  <si>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</si>
  <si>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</si>
  <si>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</si>
  <si>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</si>
  <si>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</si>
  <si>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</si>
  <si>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</si>
  <si>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</si>
  <si>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</si>
  <si>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</si>
  <si>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</si>
  <si>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</si>
  <si>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</si>
  <si>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</si>
  <si>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</si>
  <si>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</si>
  <si>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</si>
  <si>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</si>
  <si>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</si>
  <si>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</si>
  <si>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</si>
  <si>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</si>
  <si>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</si>
  <si>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</si>
  <si>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</si>
  <si>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</si>
  <si>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</si>
  <si>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</si>
  <si>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</si>
  <si>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</si>
  <si>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</si>
  <si>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</si>
  <si>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</si>
  <si>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</si>
  <si>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</si>
  <si>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</si>
  <si>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</si>
  <si>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</si>
  <si>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</si>
  <si>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</si>
  <si>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</si>
  <si>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</si>
  <si>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</si>
  <si>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</si>
  <si>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</si>
  <si>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</si>
  <si>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</si>
  <si>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</si>
  <si>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</si>
  <si>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</si>
  <si>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</si>
  <si>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</si>
  <si>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</si>
  <si>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</si>
  <si>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</si>
  <si>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</si>
  <si>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</si>
  <si>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</si>
  <si>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</si>
  <si>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</si>
  <si>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</si>
  <si>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</si>
  <si>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</si>
  <si>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</si>
  <si>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</si>
  <si>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</si>
  <si>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</si>
  <si>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</si>
  <si>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</si>
  <si>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</si>
  <si>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</si>
  <si>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</si>
  <si>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</si>
  <si>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</si>
  <si>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</si>
  <si>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</si>
  <si>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</si>
  <si>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</si>
  <si>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</si>
  <si>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</si>
  <si>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</si>
  <si>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</si>
  <si>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</si>
  <si>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</si>
  <si>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</si>
  <si>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</si>
  <si>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</si>
  <si>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</si>
  <si>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</si>
  <si>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</si>
  <si>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</si>
  <si>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</si>
  <si>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</si>
  <si>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</si>
  <si>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</si>
  <si>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</si>
  <si>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</si>
  <si>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</si>
  <si>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</si>
  <si>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</si>
  <si>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</si>
  <si>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</si>
  <si>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</si>
  <si>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</si>
  <si>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</si>
  <si>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</si>
  <si>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</si>
  <si>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</si>
  <si>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</si>
  <si>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</si>
  <si>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</si>
  <si>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</si>
  <si>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</si>
  <si>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</si>
  <si>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</si>
  <si>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</si>
  <si>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</si>
  <si>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</si>
  <si>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</si>
  <si>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</si>
  <si>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</si>
  <si>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</si>
  <si>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</si>
  <si>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</si>
  <si>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</si>
  <si>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</si>
  <si>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</si>
  <si>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</si>
  <si>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</si>
  <si>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</si>
  <si>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</si>
  <si>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</si>
  <si>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</si>
  <si>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</si>
  <si>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</si>
  <si>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</si>
  <si>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</si>
  <si>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</si>
  <si>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</si>
  <si>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</si>
  <si>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</si>
  <si>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</si>
  <si>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</si>
  <si>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</si>
  <si>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</si>
  <si>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</si>
  <si>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</si>
  <si>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</si>
  <si>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</si>
  <si>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</si>
  <si>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</si>
  <si>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</si>
  <si>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</si>
  <si>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</si>
  <si>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</si>
  <si>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</si>
  <si>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</si>
  <si>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</si>
  <si>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</si>
  <si>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</si>
  <si>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</si>
  <si>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</si>
  <si>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</si>
  <si>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</si>
  <si>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</si>
  <si>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</si>
  <si>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</si>
  <si>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</si>
  <si>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</si>
  <si>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</si>
  <si>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</si>
  <si>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</si>
  <si>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</si>
  <si>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</si>
  <si>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</si>
  <si>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</si>
  <si>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</si>
  <si>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</si>
  <si>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</si>
  <si>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</si>
  <si>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</si>
  <si>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</si>
  <si>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</si>
  <si>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</si>
  <si>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</si>
  <si>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</si>
  <si>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</si>
  <si>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</si>
  <si>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</si>
  <si>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</si>
  <si>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</si>
  <si>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</si>
  <si>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</si>
  <si>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</si>
  <si>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</si>
  <si>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</si>
  <si>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</si>
  <si>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</si>
  <si>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</si>
  <si>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</si>
  <si>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</si>
  <si>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</si>
  <si>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</si>
  <si>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</si>
  <si>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</si>
  <si>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</si>
  <si>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</si>
  <si>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</si>
  <si>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</si>
  <si>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</si>
  <si>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</si>
  <si>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</si>
  <si>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</si>
  <si>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</si>
  <si>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</si>
  <si>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</si>
  <si>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</si>
  <si>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</si>
  <si>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</si>
  <si>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</si>
  <si>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</si>
  <si>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</si>
  <si>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</si>
  <si>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</si>
  <si>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</si>
  <si>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</si>
  <si>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</si>
  <si>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</si>
  <si>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</si>
  <si>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</si>
  <si>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</si>
  <si>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</si>
  <si>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</si>
  <si>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</si>
  <si>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</si>
  <si>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</si>
  <si>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</si>
  <si>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</si>
  <si>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</si>
  <si>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</si>
  <si>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</si>
  <si>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</si>
  <si>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</si>
  <si>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</si>
  <si>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</si>
  <si>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</si>
  <si>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</si>
  <si>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</si>
  <si>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</si>
  <si>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</si>
  <si>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</si>
  <si>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</si>
  <si>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</si>
  <si>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</si>
  <si>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</si>
  <si>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</si>
  <si>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</si>
  <si>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</si>
  <si>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</si>
  <si>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</si>
  <si>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</si>
  <si>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</si>
  <si>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</si>
  <si>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</si>
  <si>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</si>
  <si>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</si>
  <si>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</si>
  <si>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</si>
  <si>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</si>
  <si>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</si>
  <si>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</si>
  <si>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</si>
  <si>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</si>
  <si>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</si>
  <si>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</si>
  <si>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</si>
  <si>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</si>
  <si>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</si>
  <si>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</si>
  <si>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</si>
  <si>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</si>
  <si>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</si>
  <si>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</si>
  <si>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</si>
  <si>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</si>
  <si>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</si>
  <si>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</si>
  <si>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</si>
  <si>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</si>
  <si>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</si>
  <si>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</si>
  <si>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</si>
  <si>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</si>
  <si>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</si>
  <si>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</si>
  <si>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</si>
  <si>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</si>
  <si>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</si>
  <si>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</si>
  <si>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</si>
  <si>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</si>
  <si>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</si>
  <si>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</si>
  <si>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</si>
  <si>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</si>
  <si>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</si>
  <si>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</si>
  <si>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</si>
  <si>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</si>
  <si>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</si>
  <si>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</si>
  <si>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</si>
  <si>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</si>
  <si>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</si>
  <si>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</si>
  <si>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</si>
  <si>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</si>
  <si>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</si>
  <si>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</si>
  <si>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</si>
  <si>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</si>
  <si>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</si>
  <si>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</si>
  <si>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</si>
  <si>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</si>
  <si>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</si>
  <si>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</si>
  <si>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</si>
  <si>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</si>
  <si>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</si>
  <si>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</si>
  <si>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</si>
  <si>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</si>
  <si>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</si>
  <si>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</si>
  <si>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</si>
  <si>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</si>
  <si>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</si>
  <si>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</si>
  <si>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</si>
  <si>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</si>
  <si>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</si>
  <si>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</si>
  <si>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</si>
  <si>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</si>
  <si>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</si>
  <si>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</si>
  <si>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</si>
  <si>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</si>
  <si>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</si>
  <si>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</si>
  <si>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</si>
  <si>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</si>
  <si>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</si>
  <si>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</si>
  <si>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</si>
  <si>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</si>
  <si>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</si>
  <si>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</si>
  <si>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</si>
  <si>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</si>
  <si>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</si>
  <si>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</si>
  <si>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</si>
  <si>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</si>
  <si>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</si>
  <si>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</si>
  <si>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</si>
  <si>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</si>
  <si>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</si>
  <si>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</si>
  <si>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</si>
  <si>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</si>
  <si>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</si>
  <si>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</si>
  <si>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</si>
  <si>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</si>
  <si>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</si>
  <si>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</si>
  <si>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</si>
  <si>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</si>
  <si>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</si>
  <si>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</si>
  <si>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</si>
  <si>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</si>
  <si>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</si>
  <si>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</si>
  <si>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</si>
  <si>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</si>
  <si>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</si>
  <si>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</si>
  <si>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</si>
  <si>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</si>
  <si>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</si>
  <si>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</si>
  <si>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</si>
  <si>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</si>
  <si>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</si>
  <si>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</si>
  <si>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</si>
  <si>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</si>
  <si>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</si>
  <si>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</si>
  <si>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</si>
  <si>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</si>
  <si>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</si>
  <si>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</si>
  <si>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</si>
  <si>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</si>
  <si>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</si>
  <si>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</si>
  <si>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</si>
  <si>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</si>
  <si>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</si>
  <si>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</si>
  <si>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</si>
  <si>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</si>
  <si>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</si>
  <si>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</si>
  <si>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</si>
  <si>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</si>
  <si>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</si>
  <si>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</si>
  <si>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</si>
  <si>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</si>
  <si>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</si>
  <si>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</si>
  <si>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</si>
  <si>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</si>
  <si>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</si>
  <si>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</si>
  <si>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</si>
  <si>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</si>
  <si>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</si>
  <si>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</si>
  <si>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</si>
  <si>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</si>
  <si>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</si>
  <si>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</si>
  <si>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</si>
  <si>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</si>
  <si>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</si>
  <si>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</si>
  <si>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</si>
  <si>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</si>
  <si>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</si>
  <si>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</si>
  <si>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</si>
  <si>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</si>
  <si>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</si>
  <si>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</si>
  <si>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</si>
  <si>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</si>
  <si>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</si>
  <si>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</si>
  <si>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</si>
  <si>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</si>
  <si>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</si>
  <si>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</si>
  <si>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</si>
  <si>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</si>
  <si>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</si>
  <si>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</si>
  <si>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</si>
  <si>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</si>
  <si>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</si>
  <si>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</si>
  <si>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</si>
  <si>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</si>
  <si>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</si>
  <si>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</si>
  <si>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</si>
  <si>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</si>
  <si>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</si>
  <si>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</si>
  <si>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</si>
  <si>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</si>
  <si>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</si>
  <si>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</si>
  <si>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</si>
  <si>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</si>
  <si>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</si>
  <si>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</si>
  <si>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</si>
  <si>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</si>
  <si>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</si>
  <si>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</si>
  <si>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</si>
  <si>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</si>
  <si>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</si>
  <si>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</si>
  <si>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</si>
  <si>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</si>
  <si>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</si>
  <si>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</si>
  <si>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</si>
  <si>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</si>
  <si>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</si>
  <si>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</si>
  <si>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</si>
  <si>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</si>
  <si>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</si>
  <si>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</si>
  <si>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</si>
  <si>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</si>
  <si>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</si>
  <si>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</si>
  <si>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</si>
  <si>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</si>
  <si>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</si>
  <si>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</si>
  <si>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</si>
  <si>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</si>
  <si>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</si>
  <si>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</si>
  <si>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</si>
  <si>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</si>
  <si>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</si>
  <si>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</si>
  <si>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</si>
  <si>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</si>
  <si>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</si>
  <si>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</si>
  <si>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</si>
  <si>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</si>
  <si>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</si>
  <si>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</si>
  <si>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</si>
  <si>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</si>
  <si>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</si>
  <si>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</si>
  <si>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</si>
  <si>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</si>
  <si>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</si>
  <si>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</si>
  <si>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</si>
  <si>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</si>
  <si>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</si>
  <si>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</si>
  <si>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</si>
  <si>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</si>
  <si>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</si>
  <si>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</si>
  <si>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</si>
  <si>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</si>
  <si>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</si>
  <si>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</si>
  <si>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</si>
  <si>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</si>
  <si>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</si>
  <si>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</si>
  <si>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</si>
  <si>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</si>
  <si>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</si>
  <si>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</si>
  <si>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</si>
  <si>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</si>
  <si>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</si>
  <si>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</si>
  <si>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</si>
  <si>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</si>
  <si>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</si>
  <si>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</si>
  <si>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</si>
  <si>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</si>
  <si>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</si>
  <si>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</si>
  <si>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</si>
  <si>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</si>
  <si>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</si>
  <si>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</si>
  <si>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</si>
  <si>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</si>
  <si>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</si>
  <si>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</si>
  <si>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</si>
  <si>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</si>
  <si>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</si>
  <si>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</si>
  <si>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</si>
  <si>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</si>
  <si>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</si>
  <si>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</si>
  <si>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</si>
  <si>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</si>
  <si>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</si>
  <si>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</si>
  <si>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</si>
  <si>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</si>
  <si>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</si>
  <si>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</si>
  <si>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</si>
  <si>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</si>
  <si>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</si>
  <si>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</si>
  <si>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</si>
  <si>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</si>
  <si>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</si>
  <si>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</si>
  <si>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</si>
  <si>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</si>
  <si>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</si>
  <si>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</si>
  <si>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</si>
  <si>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</si>
  <si>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</si>
  <si>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</si>
  <si>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</si>
  <si>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</si>
  <si>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</si>
  <si>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</si>
  <si>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</si>
  <si>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</si>
  <si>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</si>
  <si>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</si>
  <si>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</si>
  <si>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</si>
  <si>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</si>
  <si>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</si>
  <si>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</si>
  <si>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</si>
  <si>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</si>
  <si>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</si>
  <si>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</si>
  <si>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</si>
  <si>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</si>
  <si>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</si>
  <si>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</si>
  <si>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</si>
  <si>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</si>
  <si>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</si>
  <si>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</si>
  <si>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</si>
  <si>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</si>
  <si>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</si>
  <si>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</si>
  <si>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</si>
  <si>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</si>
  <si>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</si>
  <si>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</si>
  <si>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</si>
  <si>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</si>
  <si>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</si>
  <si>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</si>
  <si>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</si>
  <si>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</si>
  <si>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</si>
  <si>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</si>
  <si>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</si>
  <si>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</si>
  <si>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</si>
  <si>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</si>
  <si>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</si>
  <si>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</si>
  <si>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</si>
  <si>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</si>
  <si>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</si>
  <si>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</si>
  <si>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</si>
  <si>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</si>
  <si>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</si>
  <si>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</si>
  <si>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</si>
  <si>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</si>
  <si>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</si>
  <si>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</si>
  <si>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</si>
  <si>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</si>
  <si>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</si>
  <si>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</si>
  <si>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</si>
  <si>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</si>
  <si>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</si>
  <si>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</si>
  <si>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</si>
  <si>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</si>
  <si>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</si>
  <si>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</si>
  <si>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</si>
  <si>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</si>
  <si>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</si>
  <si>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</si>
  <si>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</si>
  <si>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</si>
  <si>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</si>
  <si>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</si>
  <si>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</si>
  <si>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</si>
  <si>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</si>
  <si>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</si>
  <si>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</si>
  <si>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</si>
  <si>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</si>
  <si>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</si>
  <si>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</si>
  <si>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</si>
  <si>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</si>
  <si>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</si>
  <si>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</si>
  <si>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</si>
  <si>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</si>
  <si>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</si>
  <si>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</si>
  <si>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</si>
  <si>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</si>
  <si>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</si>
  <si>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</si>
  <si>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</si>
  <si>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</si>
  <si>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</si>
  <si>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</si>
  <si>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</si>
  <si>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</si>
  <si>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</si>
  <si>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</si>
  <si>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</si>
  <si>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</si>
  <si>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</si>
  <si>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</si>
  <si>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</si>
  <si>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</si>
  <si>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</si>
  <si>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</si>
  <si>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</si>
  <si>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</si>
  <si>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</si>
  <si>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</si>
  <si>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</si>
  <si>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</si>
  <si>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</si>
  <si>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</si>
  <si>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</si>
  <si>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</si>
  <si>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</si>
  <si>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</si>
  <si>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</si>
  <si>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</si>
  <si>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</si>
  <si>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</si>
  <si>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</si>
  <si>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</si>
  <si>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</si>
  <si>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</si>
  <si>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</si>
  <si>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</si>
  <si>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</si>
  <si>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</si>
  <si>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</si>
  <si>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</si>
  <si>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</si>
  <si>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</si>
  <si>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</si>
  <si>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</si>
  <si>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</si>
  <si>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</si>
  <si>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</si>
  <si>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</si>
  <si>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</si>
  <si>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</si>
  <si>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</si>
  <si>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</si>
  <si>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</si>
  <si>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</si>
  <si>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</si>
  <si>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</si>
  <si>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</si>
  <si>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</si>
  <si>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</si>
  <si>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</si>
  <si>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</si>
  <si>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</si>
  <si>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</si>
  <si>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</si>
  <si>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</si>
  <si>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</si>
  <si>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</si>
  <si>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</si>
  <si>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</si>
  <si>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</si>
  <si>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</si>
  <si>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</si>
  <si>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</si>
  <si>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</si>
  <si>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</si>
  <si>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</si>
  <si>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</si>
  <si>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</si>
  <si>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</si>
  <si>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</si>
  <si>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</si>
  <si>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</si>
  <si>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</si>
  <si>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</si>
  <si>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</si>
  <si>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</si>
  <si>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</si>
  <si>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</si>
  <si>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</si>
  <si>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</si>
  <si>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</si>
  <si>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</si>
  <si>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</si>
  <si>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</si>
  <si>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</si>
  <si>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</si>
  <si>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</si>
  <si>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</si>
  <si>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</si>
  <si>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</si>
  <si>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</si>
  <si>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</si>
  <si>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</si>
  <si>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</si>
  <si>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</si>
  <si>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</si>
  <si>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</si>
  <si>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</si>
  <si>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</si>
  <si>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</si>
  <si>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</si>
  <si>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</si>
  <si>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</si>
  <si>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</si>
  <si>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</si>
  <si>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</si>
  <si>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</si>
  <si>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</si>
  <si>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</si>
  <si>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</si>
  <si>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</si>
  <si>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</si>
  <si>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</si>
  <si>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</si>
  <si>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</si>
  <si>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</si>
  <si>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</si>
  <si>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</si>
  <si>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</si>
  <si>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</si>
  <si>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</si>
  <si>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</si>
  <si>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</si>
  <si>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</si>
  <si>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</si>
  <si>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</si>
  <si>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</si>
  <si>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</si>
  <si>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</si>
  <si>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</si>
  <si>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</si>
  <si>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</si>
  <si>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</si>
  <si>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</si>
  <si>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</si>
  <si>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</si>
  <si>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</si>
  <si>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</si>
  <si>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</si>
  <si>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</si>
  <si>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</si>
  <si>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</si>
  <si>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</si>
  <si>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</si>
  <si>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</si>
  <si>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</si>
  <si>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</si>
  <si>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</si>
  <si>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</si>
  <si>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</si>
  <si>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</si>
  <si>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</si>
  <si>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</si>
  <si>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</si>
  <si>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</si>
  <si>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</si>
  <si>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</si>
  <si>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</si>
  <si>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</si>
  <si>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</si>
  <si>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</si>
  <si>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</si>
  <si>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</si>
  <si>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</si>
  <si>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</si>
  <si>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</si>
  <si>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</si>
  <si>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</si>
  <si>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</si>
  <si>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</si>
  <si>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</si>
  <si>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</si>
  <si>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</si>
  <si>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</si>
  <si>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</si>
  <si>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</si>
  <si>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</si>
  <si>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</si>
  <si>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</si>
  <si>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</si>
  <si>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</si>
  <si>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</si>
  <si>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</si>
  <si>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</si>
  <si>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</si>
  <si>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</si>
  <si>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</si>
  <si>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</si>
  <si>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</si>
  <si>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</si>
  <si>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</si>
  <si>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</si>
  <si>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</si>
  <si>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</si>
  <si>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</si>
  <si>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</si>
  <si>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</si>
  <si>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</si>
  <si>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</si>
  <si>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</si>
  <si>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</si>
  <si>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</si>
  <si>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</si>
  <si>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</si>
  <si>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</si>
  <si>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</si>
  <si>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</si>
  <si>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</si>
  <si>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</si>
  <si>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</si>
  <si>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</si>
  <si>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</si>
  <si>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</si>
  <si>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</si>
  <si>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</si>
  <si>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</si>
  <si>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</si>
  <si>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</si>
  <si>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</si>
  <si>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</si>
  <si>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</si>
  <si>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</si>
  <si>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</si>
  <si>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</si>
  <si>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</si>
  <si>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</si>
  <si>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</si>
  <si>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</si>
  <si>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</si>
  <si>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</si>
  <si>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</si>
  <si>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</si>
  <si>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</si>
  <si>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</si>
  <si>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</si>
  <si>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</si>
  <si>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</si>
  <si>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</si>
  <si>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</si>
  <si>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</si>
  <si>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</si>
  <si>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</si>
  <si>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</si>
  <si>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</si>
  <si>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</si>
  <si>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</si>
  <si>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</si>
  <si>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</si>
  <si>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</si>
  <si>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</si>
  <si>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</si>
  <si>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</si>
  <si>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</si>
  <si>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</si>
  <si>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</si>
  <si>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</si>
  <si>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</si>
  <si>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</si>
  <si>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</si>
  <si>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</si>
  <si>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</si>
  <si>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</si>
  <si>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</si>
  <si>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</si>
  <si>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</si>
  <si>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</si>
  <si>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</si>
  <si>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</si>
  <si>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</si>
  <si>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</si>
  <si>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</si>
  <si>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</si>
  <si>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</si>
  <si>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</si>
  <si>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</si>
  <si>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</si>
  <si>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</si>
  <si>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</si>
  <si>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</si>
  <si>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</si>
  <si>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</si>
  <si>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</si>
  <si>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</si>
  <si>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</si>
  <si>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</si>
  <si>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</si>
  <si>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</si>
  <si>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</si>
  <si>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</si>
  <si>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</si>
  <si>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</si>
  <si>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</si>
  <si>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</si>
  <si>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</si>
  <si>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</si>
  <si>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</si>
  <si>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</si>
  <si>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</si>
  <si>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</si>
  <si>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</si>
  <si>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</si>
  <si>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</si>
  <si>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</si>
  <si>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</si>
  <si>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</si>
  <si>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</si>
  <si>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</si>
  <si>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</si>
  <si>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</si>
  <si>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</si>
  <si>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</si>
  <si>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</si>
  <si>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</si>
  <si>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</si>
  <si>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</si>
  <si>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</si>
  <si>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</si>
  <si>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</si>
  <si>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</si>
  <si>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</si>
  <si>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</si>
  <si>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</si>
  <si>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</si>
  <si>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</si>
  <si>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</si>
  <si>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</si>
  <si>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</si>
  <si>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</si>
  <si>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</si>
  <si>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</si>
  <si>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</si>
  <si>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</si>
  <si>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</si>
  <si>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</si>
  <si>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</si>
  <si>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</si>
  <si>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</si>
  <si>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</si>
  <si>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</si>
  <si>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</si>
  <si>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</si>
  <si>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</si>
  <si>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</si>
  <si>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</si>
  <si>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</si>
  <si>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</si>
  <si>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</si>
  <si>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</si>
  <si>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</si>
  <si>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</si>
  <si>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</si>
  <si>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</si>
  <si>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</si>
  <si>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</si>
  <si>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</si>
  <si>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</si>
  <si>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</si>
  <si>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</si>
  <si>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</si>
  <si>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</si>
  <si>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</si>
  <si>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</si>
  <si>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</si>
  <si>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</si>
  <si>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</si>
  <si>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</si>
  <si>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</si>
  <si>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</si>
  <si>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</si>
  <si>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</si>
  <si>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</si>
  <si>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</si>
  <si>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</si>
  <si>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</si>
  <si>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</si>
  <si>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</si>
  <si>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</si>
  <si>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</si>
  <si>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</si>
  <si>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</si>
  <si>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</si>
  <si>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</si>
  <si>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</si>
  <si>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</si>
  <si>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</si>
  <si>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</si>
  <si>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</si>
  <si>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</si>
  <si>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</si>
  <si>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</si>
  <si>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</si>
  <si>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</si>
  <si>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</si>
  <si>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</si>
  <si>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</si>
  <si>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</si>
  <si>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</si>
  <si>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</si>
  <si>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</si>
  <si>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</si>
  <si>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</si>
  <si>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</si>
  <si>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</si>
  <si>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</si>
  <si>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</si>
  <si>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</si>
  <si>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</si>
  <si>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</si>
  <si>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</si>
  <si>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</si>
  <si>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</si>
  <si>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</si>
  <si>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</si>
  <si>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</si>
  <si>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</si>
  <si>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</si>
  <si>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</si>
  <si>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</si>
  <si>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</si>
  <si>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</si>
  <si>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</si>
  <si>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</si>
  <si>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</si>
  <si>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</si>
  <si>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</si>
  <si>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</si>
  <si>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</si>
  <si>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</si>
  <si>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</si>
  <si>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</si>
  <si>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</si>
  <si>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</si>
  <si>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</si>
  <si>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</si>
  <si>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</si>
  <si>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</si>
  <si>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</si>
  <si>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</si>
  <si>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</si>
  <si>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</si>
  <si>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</si>
  <si>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</si>
  <si>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</si>
  <si>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</si>
  <si>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</si>
  <si>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</si>
  <si>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</si>
  <si>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</si>
  <si>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</si>
  <si>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</si>
  <si>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</si>
  <si>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</si>
  <si>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</si>
  <si>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</si>
  <si>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</si>
  <si>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</si>
  <si>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</si>
  <si>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</si>
  <si>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</si>
  <si>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</si>
  <si>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</si>
  <si>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</si>
  <si>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</si>
  <si>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</si>
  <si>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</si>
  <si>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</si>
  <si>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</si>
  <si>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</si>
  <si>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</si>
  <si>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</si>
  <si>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</si>
  <si>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</si>
  <si>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</si>
  <si>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</si>
  <si>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</si>
  <si>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</si>
  <si>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</si>
  <si>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</si>
  <si>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</si>
  <si>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</si>
  <si>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</si>
  <si>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</si>
  <si>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</si>
  <si>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</si>
  <si>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</si>
  <si>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</si>
  <si>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</si>
  <si>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</si>
  <si>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</si>
  <si>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</si>
  <si>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</si>
  <si>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</si>
  <si>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</si>
  <si>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</si>
  <si>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</si>
  <si>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</si>
  <si>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</si>
  <si>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</si>
  <si>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</si>
  <si>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</si>
  <si>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</si>
  <si>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</si>
  <si>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</si>
  <si>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</si>
  <si>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</si>
  <si>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</si>
  <si>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</si>
  <si>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</si>
  <si>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</si>
  <si>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</si>
  <si>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</si>
  <si>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</si>
  <si>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</si>
  <si>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</si>
  <si>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</si>
  <si>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</si>
  <si>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</si>
  <si>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</si>
  <si>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</si>
  <si>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</si>
  <si>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</si>
  <si>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</si>
  <si>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</si>
  <si>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</si>
  <si>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</si>
  <si>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</si>
  <si>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</si>
  <si>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</si>
  <si>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</si>
  <si>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</si>
  <si>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</si>
  <si>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</si>
  <si>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</si>
  <si>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</si>
  <si>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</si>
  <si>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</si>
  <si>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</si>
  <si>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</si>
  <si>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</si>
  <si>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</si>
  <si>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</si>
  <si>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</si>
  <si>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</si>
  <si>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</si>
  <si>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</si>
  <si>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</si>
  <si>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</si>
  <si>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</si>
  <si>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</si>
  <si>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</si>
  <si>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</si>
  <si>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</si>
  <si>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</si>
  <si>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</si>
  <si>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</si>
  <si>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</si>
  <si>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</si>
  <si>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</si>
  <si>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</si>
  <si>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</si>
  <si>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</si>
  <si>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</si>
  <si>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</si>
  <si>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</si>
  <si>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</si>
  <si>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</si>
  <si>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</si>
  <si>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</si>
  <si>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</si>
  <si>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</si>
  <si>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</si>
  <si>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</si>
  <si>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</si>
  <si>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</si>
  <si>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</si>
  <si>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</si>
  <si>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</si>
  <si>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</si>
  <si>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</si>
  <si>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</si>
  <si>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</si>
  <si>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</si>
  <si>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</si>
  <si>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</si>
  <si>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</si>
  <si>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</si>
  <si>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</si>
  <si>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</si>
  <si>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</si>
  <si>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</si>
  <si>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</si>
  <si>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</si>
  <si>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</si>
  <si>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</si>
  <si>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</si>
  <si>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</si>
  <si>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</si>
  <si>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</si>
  <si>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</si>
  <si>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</si>
  <si>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</si>
  <si>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</si>
  <si>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</si>
  <si>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</si>
  <si>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</si>
  <si>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</si>
  <si>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</si>
  <si>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</si>
  <si>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</si>
  <si>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</si>
  <si>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</si>
  <si>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</si>
  <si>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</si>
  <si>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</si>
  <si>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</si>
  <si>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</si>
  <si>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</si>
  <si>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</si>
  <si>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</si>
  <si>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</si>
  <si>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</si>
  <si>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</si>
  <si>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</si>
  <si>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</si>
  <si>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</si>
  <si>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</si>
  <si>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</si>
  <si>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</si>
  <si>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</si>
  <si>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</si>
  <si>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</si>
  <si>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</si>
  <si>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</si>
  <si>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</si>
  <si>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</si>
  <si>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</si>
  <si>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</si>
  <si>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</si>
  <si>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</si>
  <si>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</si>
  <si>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</si>
  <si>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</si>
  <si>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</si>
  <si>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</si>
  <si>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</si>
  <si>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</si>
  <si>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</si>
  <si>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</si>
  <si>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</si>
  <si>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</si>
  <si>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</si>
  <si>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</si>
  <si>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</si>
  <si>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</si>
  <si>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</si>
  <si>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</si>
  <si>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</si>
  <si>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</si>
  <si>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</si>
  <si>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</si>
  <si>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</si>
  <si>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</si>
  <si>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</si>
  <si>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</si>
  <si>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</si>
  <si>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</si>
  <si>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</si>
  <si>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</si>
  <si>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</si>
  <si>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</si>
  <si>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</si>
  <si>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</si>
  <si>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</si>
  <si>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</si>
  <si>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</si>
  <si>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</si>
  <si>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</si>
  <si>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</si>
  <si>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</si>
  <si>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</si>
  <si>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</si>
  <si>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</si>
  <si>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</si>
  <si>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</si>
  <si>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</si>
  <si>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</si>
  <si>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</si>
  <si>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</si>
  <si>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</si>
  <si>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</si>
  <si>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</si>
  <si>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</si>
  <si>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</si>
  <si>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</si>
  <si>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</si>
  <si>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</si>
  <si>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</si>
  <si>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</si>
  <si>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</si>
  <si>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</si>
  <si>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</si>
  <si>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</si>
  <si>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</si>
  <si>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</si>
  <si>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</si>
  <si>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</si>
  <si>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</si>
  <si>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</si>
  <si>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</si>
  <si>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</si>
  <si>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</si>
  <si>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</si>
  <si>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</si>
  <si>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</si>
  <si>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</si>
  <si>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</si>
  <si>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</si>
  <si>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</si>
  <si>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</si>
  <si>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</si>
  <si>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</si>
  <si>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</si>
  <si>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</si>
  <si>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</si>
  <si>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</si>
  <si>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</si>
  <si>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</si>
  <si>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</si>
  <si>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</si>
  <si>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</si>
  <si>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</si>
  <si>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</si>
  <si>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</si>
  <si>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</si>
  <si>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</si>
  <si>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</si>
  <si>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</si>
  <si>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</si>
  <si>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</si>
  <si>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</si>
  <si>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</si>
  <si>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</si>
  <si>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</si>
  <si>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</si>
  <si>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</si>
  <si>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</si>
  <si>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</si>
  <si>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</si>
  <si>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</si>
  <si>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</si>
  <si>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</si>
  <si>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</si>
  <si>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</si>
  <si>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</si>
  <si>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</si>
  <si>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</si>
  <si>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</si>
  <si>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</si>
  <si>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</si>
  <si>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</si>
  <si>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</si>
  <si>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</si>
  <si>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</si>
  <si>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</si>
  <si>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</si>
  <si>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</si>
  <si>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</si>
  <si>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</si>
  <si>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</si>
  <si>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</si>
  <si>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</si>
  <si>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</si>
  <si>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</si>
  <si>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</si>
  <si>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</si>
  <si>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</si>
  <si>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</si>
  <si>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</si>
  <si>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</si>
  <si>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</si>
  <si>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</si>
  <si>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</si>
  <si>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</si>
  <si>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</si>
  <si>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</si>
  <si>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</si>
  <si>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</si>
  <si>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</si>
  <si>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</si>
  <si>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</si>
  <si>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</si>
  <si>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</si>
  <si>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</si>
  <si>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</si>
  <si>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</si>
  <si>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</si>
  <si>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</si>
  <si>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</si>
  <si>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</si>
  <si>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</si>
  <si>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</si>
  <si>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</si>
  <si>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</si>
  <si>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</si>
  <si>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</si>
  <si>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</si>
  <si>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</si>
  <si>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</si>
  <si>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</si>
  <si>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</si>
  <si>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</si>
  <si>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</si>
  <si>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</si>
  <si>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</si>
  <si>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</si>
  <si>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</si>
  <si>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</si>
  <si>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</si>
  <si>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</si>
  <si>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</si>
  <si>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</si>
  <si>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</si>
  <si>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</si>
  <si>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</si>
  <si>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</si>
  <si>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</si>
  <si>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</si>
  <si>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</si>
  <si>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</si>
  <si>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</si>
  <si>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</si>
  <si>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</si>
  <si>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</si>
  <si>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</si>
  <si>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</si>
  <si>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</si>
  <si>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</si>
  <si>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</si>
  <si>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</si>
  <si>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</si>
  <si>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</si>
  <si>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</si>
  <si>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</si>
  <si>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</si>
  <si>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</si>
  <si>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</si>
  <si>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</si>
  <si>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</si>
  <si>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</si>
  <si>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</si>
  <si>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</si>
  <si>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</si>
  <si>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</si>
  <si>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</si>
  <si>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</si>
  <si>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</si>
  <si>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</si>
  <si>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</si>
  <si>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</si>
  <si>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</si>
  <si>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</si>
  <si>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</si>
  <si>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</si>
  <si>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</si>
  <si>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</si>
  <si>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</si>
  <si>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</si>
  <si>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</si>
  <si>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</si>
  <si>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</si>
  <si>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</si>
  <si>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</si>
  <si>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</si>
  <si>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</si>
  <si>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</si>
  <si>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</si>
  <si>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</si>
  <si>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</si>
  <si>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</si>
  <si>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</si>
  <si>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</si>
  <si>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</si>
  <si>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</si>
  <si>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</si>
  <si>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</si>
  <si>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</si>
  <si>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</si>
  <si>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</si>
  <si>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</si>
  <si>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</si>
  <si>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</si>
  <si>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</si>
  <si>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</si>
  <si>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</si>
  <si>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</si>
  <si>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</si>
  <si>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</si>
  <si>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</si>
  <si>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</si>
  <si>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</si>
  <si>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</si>
  <si>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</si>
  <si>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</si>
  <si>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</si>
  <si>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</si>
  <si>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</si>
  <si>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</si>
  <si>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</si>
  <si>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</si>
  <si>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</si>
  <si>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</si>
  <si>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</si>
  <si>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</si>
  <si>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</si>
  <si>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</si>
  <si>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</si>
  <si>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</si>
  <si>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</si>
  <si>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</si>
  <si>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</si>
  <si>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</si>
  <si>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</si>
  <si>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</si>
  <si>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</si>
  <si>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</si>
  <si>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</si>
  <si>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</si>
  <si>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</si>
  <si>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</si>
  <si>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</si>
  <si>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</si>
  <si>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</si>
  <si>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</si>
  <si>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</si>
  <si>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</si>
  <si>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</si>
  <si>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</si>
  <si>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</si>
  <si>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</si>
  <si>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</si>
  <si>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</si>
  <si>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</si>
  <si>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</si>
  <si>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</si>
  <si>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</si>
  <si>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</si>
  <si>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</si>
  <si>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</si>
  <si>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</si>
  <si>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</si>
  <si>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</si>
  <si>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</si>
  <si>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</si>
  <si>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</si>
  <si>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</si>
  <si>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</si>
  <si>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</si>
  <si>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</si>
  <si>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</si>
  <si>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</si>
  <si>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</si>
  <si>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</si>
  <si>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</si>
  <si>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</si>
  <si>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</si>
  <si>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</si>
  <si>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</si>
  <si>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</si>
  <si>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</si>
  <si>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</si>
  <si>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</si>
  <si>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</si>
  <si>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</si>
  <si>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</si>
  <si>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</si>
  <si>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</si>
  <si>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</si>
  <si>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</si>
  <si>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</si>
  <si>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</si>
  <si>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</si>
  <si>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</si>
  <si>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</si>
  <si>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</si>
  <si>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</si>
  <si>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</si>
  <si>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</si>
  <si>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</si>
  <si>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</si>
  <si>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</si>
  <si>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</si>
  <si>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</si>
  <si>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</si>
  <si>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</si>
  <si>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</si>
  <si>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</si>
  <si>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</si>
  <si>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</si>
  <si>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</si>
  <si>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</si>
  <si>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</si>
  <si>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</si>
  <si>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</si>
  <si>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</si>
  <si>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</si>
  <si>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</si>
  <si>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</si>
  <si>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</si>
  <si>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</si>
  <si>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</si>
  <si>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</si>
  <si>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</si>
  <si>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</si>
  <si>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</si>
  <si>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</si>
  <si>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</si>
  <si>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</si>
  <si>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</si>
  <si>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</si>
  <si>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</si>
  <si>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</si>
  <si>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</si>
  <si>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</si>
  <si>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</si>
  <si>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</si>
  <si>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</si>
  <si>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</si>
  <si>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</si>
  <si>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</si>
  <si>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</si>
  <si>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</si>
  <si>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</si>
  <si>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</si>
  <si>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</si>
  <si>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</si>
  <si>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</si>
  <si>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</si>
  <si>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</si>
  <si>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</si>
  <si>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</si>
  <si>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</si>
  <si>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</si>
  <si>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</si>
  <si>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</si>
  <si>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</si>
  <si>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</si>
  <si>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</si>
  <si>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</si>
  <si>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</si>
  <si>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</si>
  <si>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</si>
  <si>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</si>
  <si>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</si>
  <si>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</si>
  <si>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</si>
  <si>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</si>
  <si>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</si>
  <si>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</si>
  <si>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</si>
  <si>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</si>
  <si>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</si>
  <si>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</si>
  <si>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</si>
  <si>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</si>
  <si>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</si>
  <si>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</si>
  <si>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</si>
  <si>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</si>
  <si>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</si>
  <si>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</si>
  <si>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</si>
  <si>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</si>
  <si>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</si>
  <si>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</si>
  <si>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</si>
  <si>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</si>
  <si>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</si>
  <si>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</si>
  <si>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</si>
  <si>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</si>
  <si>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</si>
  <si>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</si>
  <si>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</si>
  <si>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</si>
  <si>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</si>
  <si>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</si>
  <si>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</si>
  <si>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</si>
  <si>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</si>
  <si>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</si>
  <si>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</si>
  <si>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</si>
  <si>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</si>
  <si>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</si>
  <si>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</si>
  <si>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</si>
  <si>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</si>
  <si>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</si>
  <si>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</si>
  <si>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</si>
  <si>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</si>
  <si>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</si>
  <si>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</si>
  <si>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</si>
  <si>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</si>
  <si>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</si>
  <si>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</si>
  <si>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</si>
  <si>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</si>
  <si>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</si>
  <si>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</si>
  <si>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</si>
  <si>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</si>
  <si>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</si>
  <si>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</si>
  <si>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</si>
  <si>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</si>
  <si>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</si>
  <si>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</si>
  <si>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</si>
  <si>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</si>
  <si>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</si>
  <si>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</si>
  <si>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</si>
  <si>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</si>
  <si>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</si>
  <si>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</si>
  <si>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</si>
  <si>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</si>
  <si>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</si>
  <si>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</si>
  <si>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</si>
  <si>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</si>
  <si>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</si>
  <si>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</si>
  <si>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</si>
  <si>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</si>
  <si>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</si>
  <si>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</si>
  <si>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</si>
  <si>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</si>
  <si>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</si>
  <si>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</si>
  <si>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</si>
  <si>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</si>
  <si>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</si>
  <si>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</si>
  <si>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</si>
  <si>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</si>
  <si>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</si>
  <si>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</si>
  <si>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</si>
  <si>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</si>
  <si>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</si>
  <si>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</si>
  <si>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</si>
  <si>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</si>
  <si>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</si>
  <si>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</si>
  <si>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</si>
  <si>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</si>
  <si>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</si>
  <si>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</si>
  <si>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</si>
  <si>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</si>
  <si>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</si>
  <si>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</si>
  <si>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</si>
  <si>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</si>
  <si>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</si>
  <si>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</si>
  <si>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</si>
  <si>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</si>
  <si>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</si>
  <si>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</si>
  <si>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</si>
  <si>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</si>
  <si>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</si>
  <si>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</si>
  <si>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</si>
  <si>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</si>
  <si>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</si>
  <si>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</si>
  <si>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</si>
  <si>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</si>
  <si>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</si>
  <si>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</si>
  <si>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</si>
  <si>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</si>
  <si>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</si>
  <si>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</si>
  <si>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</si>
  <si>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</si>
  <si>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</si>
  <si>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</si>
  <si>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</si>
  <si>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</si>
  <si>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</si>
  <si>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</si>
  <si>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</si>
  <si>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</si>
  <si>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</si>
  <si>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</si>
  <si>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</si>
  <si>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</si>
  <si>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</si>
  <si>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</si>
  <si>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</si>
  <si>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</si>
  <si>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</si>
  <si>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</si>
  <si>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</si>
  <si>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</si>
  <si>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</si>
  <si>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</si>
  <si>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</si>
  <si>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</si>
  <si>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</si>
  <si>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</si>
  <si>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</si>
  <si>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</si>
  <si>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</si>
  <si>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</si>
  <si>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</si>
  <si>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</si>
  <si>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</si>
  <si>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</si>
  <si>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</si>
  <si>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</si>
  <si>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</si>
  <si>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</si>
  <si>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</si>
  <si>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</si>
  <si>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</si>
  <si>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</si>
  <si>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</si>
  <si>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</si>
  <si>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</si>
  <si>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</si>
  <si>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</si>
  <si>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</si>
  <si>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</si>
  <si>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</si>
  <si>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</si>
  <si>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</si>
  <si>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</si>
  <si>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</si>
  <si>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</si>
  <si>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</si>
  <si>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</si>
  <si>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</si>
  <si>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</si>
  <si>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</si>
  <si>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</si>
  <si>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</si>
  <si>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</si>
  <si>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</si>
  <si>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</si>
  <si>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</si>
  <si>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</si>
  <si>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</si>
  <si>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</si>
  <si>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</si>
  <si>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</si>
  <si>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</si>
  <si>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</si>
  <si>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</si>
  <si>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</si>
  <si>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</si>
  <si>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</si>
  <si>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</si>
  <si>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</si>
  <si>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</si>
  <si>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</si>
  <si>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</si>
  <si>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</si>
  <si>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</si>
  <si>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</si>
  <si>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</si>
  <si>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</si>
  <si>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</si>
  <si>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</si>
  <si>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</si>
  <si>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</si>
  <si>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</si>
  <si>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</si>
  <si>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</si>
  <si>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</si>
  <si>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</si>
  <si>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</si>
  <si>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</si>
  <si>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</si>
  <si>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</si>
  <si>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</si>
  <si>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</si>
  <si>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</si>
  <si>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</si>
  <si>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</si>
  <si>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</si>
  <si>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</si>
  <si>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</si>
  <si>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</si>
  <si>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</si>
  <si>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</si>
  <si>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</si>
  <si>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</si>
  <si>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</si>
  <si>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</si>
  <si>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</si>
  <si>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</si>
  <si>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</si>
  <si>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</si>
  <si>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</si>
  <si>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</si>
  <si>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</si>
  <si>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</si>
  <si>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</si>
  <si>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</si>
  <si>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</si>
  <si>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</si>
  <si>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</si>
  <si>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</si>
  <si>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</si>
  <si>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</si>
  <si>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</si>
  <si>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</si>
  <si>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</si>
  <si>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</si>
  <si>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</si>
  <si>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</si>
  <si>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</si>
  <si>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</si>
  <si>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</si>
  <si>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</si>
  <si>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</si>
  <si>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</si>
  <si>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</si>
  <si>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</si>
  <si>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</si>
  <si>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</si>
  <si>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</si>
  <si>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</si>
  <si>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</si>
  <si>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</si>
  <si>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</si>
  <si>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</si>
  <si>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</si>
  <si>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</si>
  <si>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</si>
  <si>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</si>
  <si>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</si>
  <si>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</si>
  <si>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</si>
  <si>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</si>
  <si>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</si>
  <si>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</si>
  <si>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</si>
  <si>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</si>
  <si>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</si>
  <si>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</si>
  <si>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</si>
  <si>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</si>
  <si>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</si>
  <si>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</si>
  <si>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</si>
  <si>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</si>
  <si>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</si>
  <si>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</si>
  <si>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</si>
  <si>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</si>
  <si>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</si>
  <si>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</si>
  <si>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</si>
  <si>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</si>
  <si>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</si>
  <si>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</si>
  <si>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</si>
  <si>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</si>
  <si>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</si>
  <si>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</si>
  <si>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</si>
  <si>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</si>
  <si>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</si>
  <si>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</si>
  <si>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</si>
  <si>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</si>
  <si>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</si>
  <si>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</si>
  <si>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</si>
  <si>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</si>
  <si>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</si>
  <si>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</si>
  <si>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</si>
  <si>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</si>
  <si>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</si>
  <si>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</si>
  <si>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</si>
  <si>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</si>
  <si>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</si>
  <si>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</si>
  <si>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</si>
  <si>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</si>
  <si>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</si>
  <si>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</si>
  <si>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</si>
  <si>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</si>
  <si>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</si>
  <si>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</si>
  <si>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</si>
  <si>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</si>
  <si>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</si>
  <si>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</si>
  <si>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</si>
  <si>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</si>
  <si>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</si>
  <si>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</si>
  <si>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</si>
  <si>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</si>
  <si>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</si>
  <si>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</si>
  <si>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</si>
  <si>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</si>
  <si>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</si>
  <si>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</si>
  <si>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</si>
  <si>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</si>
  <si>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</si>
  <si>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</si>
  <si>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</si>
  <si>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</si>
  <si>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</si>
  <si>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</si>
  <si>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</si>
  <si>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</si>
  <si>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</si>
  <si>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</si>
  <si>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</si>
  <si>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</si>
  <si>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</si>
  <si>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</si>
  <si>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</si>
  <si>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</si>
  <si>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</si>
  <si>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</si>
  <si>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</si>
  <si>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</si>
  <si>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</si>
  <si>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</si>
  <si>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</si>
  <si>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</si>
  <si>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</si>
  <si>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</si>
  <si>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</si>
  <si>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</si>
  <si>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</si>
  <si>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</si>
  <si>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</si>
  <si>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</si>
  <si>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</si>
  <si>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</si>
  <si>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</si>
  <si>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</si>
  <si>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</si>
  <si>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</si>
  <si>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</si>
  <si>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</si>
  <si>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</si>
  <si>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</si>
  <si>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</si>
  <si>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</si>
  <si>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</si>
  <si>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</si>
  <si>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</si>
  <si>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</si>
  <si>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</si>
  <si>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</si>
  <si>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</si>
  <si>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</si>
  <si>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</si>
  <si>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</si>
  <si>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</si>
  <si>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</si>
  <si>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</si>
  <si>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</si>
  <si>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</si>
  <si>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</si>
  <si>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</si>
  <si>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</si>
  <si>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</si>
  <si>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</si>
  <si>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</si>
  <si>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</si>
  <si>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</si>
  <si>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</si>
  <si>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</si>
  <si>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</si>
  <si>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</si>
  <si>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</si>
  <si>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</si>
  <si>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</si>
  <si>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</si>
  <si>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</si>
  <si>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</si>
  <si>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</si>
  <si>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</si>
  <si>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</si>
  <si>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</si>
  <si>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</si>
  <si>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</si>
  <si>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</si>
  <si>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</si>
  <si>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</si>
  <si>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</si>
  <si>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</si>
  <si>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</si>
  <si>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</si>
  <si>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</si>
  <si>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</si>
  <si>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</si>
  <si>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</si>
  <si>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</si>
  <si>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</si>
  <si>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</si>
  <si>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</si>
  <si>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</si>
  <si>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</si>
  <si>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</si>
  <si>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</si>
  <si>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</si>
  <si>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</si>
  <si>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</si>
  <si>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</si>
  <si>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</si>
  <si>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</si>
  <si>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</si>
  <si>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</si>
  <si>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</si>
  <si>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</si>
  <si>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</si>
  <si>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</si>
  <si>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</si>
  <si>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</si>
  <si>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</si>
  <si>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</si>
  <si>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</si>
  <si>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</si>
  <si>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</si>
  <si>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</si>
  <si>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</si>
  <si>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</si>
  <si>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</si>
  <si>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</si>
  <si>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</si>
  <si>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</si>
  <si>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</si>
  <si>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</si>
  <si>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</si>
  <si>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</si>
  <si>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</si>
  <si>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</si>
  <si>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</si>
  <si>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</si>
  <si>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</si>
  <si>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</si>
  <si>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</si>
  <si>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</si>
  <si>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</si>
  <si>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</si>
  <si>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</si>
  <si>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</si>
  <si>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</si>
  <si>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</si>
  <si>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</si>
  <si>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</si>
  <si>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</si>
  <si>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</si>
  <si>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</si>
  <si>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</si>
  <si>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</si>
  <si>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</si>
  <si>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</si>
  <si>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</si>
  <si>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</si>
  <si>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</si>
  <si>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</si>
  <si>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</si>
  <si>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</si>
  <si>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</si>
  <si>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</si>
  <si>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</si>
  <si>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</si>
  <si>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</si>
  <si>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</si>
  <si>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</si>
  <si>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</si>
  <si>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</si>
  <si>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</si>
  <si>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</si>
  <si>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</si>
  <si>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</si>
  <si>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</si>
  <si>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</si>
  <si>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</si>
  <si>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</si>
  <si>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</si>
  <si>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</si>
  <si>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</si>
  <si>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</si>
  <si>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</si>
  <si>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</si>
  <si>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</si>
  <si>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</si>
  <si>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</si>
  <si>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</si>
  <si>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</si>
  <si>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</si>
  <si>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</si>
  <si>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</si>
  <si>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</si>
  <si>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</si>
  <si>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</si>
  <si>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</si>
  <si>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</si>
  <si>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</si>
  <si>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</si>
  <si>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</si>
  <si>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</si>
  <si>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</si>
  <si>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</si>
  <si>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</si>
  <si>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</si>
  <si>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</si>
  <si>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</si>
  <si>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</si>
  <si>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</si>
  <si>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</si>
  <si>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</si>
  <si>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</si>
  <si>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</si>
  <si>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</si>
  <si>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</si>
  <si>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</si>
  <si>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</si>
  <si>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</si>
  <si>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</si>
  <si>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</si>
  <si>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</si>
  <si>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</si>
  <si>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</si>
  <si>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</si>
  <si>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</si>
  <si>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</si>
  <si>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</si>
  <si>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</si>
  <si>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</si>
  <si>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</si>
  <si>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</si>
  <si>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</si>
  <si>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</si>
  <si>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</si>
  <si>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</si>
  <si>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</si>
  <si>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</si>
  <si>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</si>
  <si>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</si>
  <si>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</si>
  <si>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</si>
  <si>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</si>
  <si>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</si>
  <si>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</si>
  <si>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</si>
  <si>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</si>
  <si>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</si>
  <si>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</si>
  <si>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</si>
  <si>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</si>
  <si>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</si>
  <si>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</si>
  <si>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</si>
  <si>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</si>
  <si>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</si>
  <si>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</si>
  <si>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</si>
  <si>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</si>
  <si>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</si>
  <si>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</si>
  <si>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</si>
  <si>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</si>
  <si>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</si>
  <si>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</si>
  <si>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</si>
  <si>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</si>
  <si>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</si>
  <si>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</si>
  <si>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</si>
  <si>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</si>
  <si>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</si>
  <si>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</si>
  <si>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</si>
  <si>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</si>
  <si>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</si>
  <si>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</si>
  <si>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</si>
  <si>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</si>
  <si>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</si>
  <si>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</si>
  <si>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</si>
  <si>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</si>
  <si>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</si>
  <si>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</si>
  <si>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</si>
  <si>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</si>
  <si>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</si>
  <si>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</si>
  <si>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</si>
  <si>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</si>
  <si>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</si>
  <si>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</si>
  <si>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</si>
  <si>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</si>
  <si>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</si>
  <si>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</si>
  <si>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</si>
  <si>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</si>
  <si>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</si>
  <si>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</si>
  <si>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</si>
  <si>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</si>
  <si>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</si>
  <si>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</si>
  <si>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</si>
  <si>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</si>
  <si>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</si>
  <si>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</si>
  <si>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</si>
  <si>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</si>
  <si>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</si>
  <si>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</si>
  <si>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</si>
  <si>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</si>
  <si>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</si>
  <si>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</si>
  <si>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</si>
  <si>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</si>
  <si>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</si>
  <si>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</si>
  <si>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</si>
  <si>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</si>
  <si>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</si>
  <si>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</si>
  <si>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</si>
  <si>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</si>
  <si>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</si>
  <si>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</si>
  <si>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</si>
  <si>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</si>
  <si>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</si>
  <si>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</si>
  <si>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</si>
  <si>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</si>
  <si>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</si>
  <si>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</si>
  <si>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</si>
  <si>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</si>
  <si>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</si>
  <si>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</si>
  <si>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</si>
  <si>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</si>
  <si>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</si>
  <si>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</si>
  <si>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</si>
  <si>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</si>
  <si>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</si>
  <si>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</si>
  <si>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</si>
  <si>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</si>
  <si>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</si>
  <si>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</si>
  <si>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</si>
  <si>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</si>
  <si>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</si>
  <si>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</si>
  <si>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</si>
  <si>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</si>
  <si>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</si>
  <si>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</si>
  <si>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</si>
  <si>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</si>
  <si>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</si>
  <si>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</si>
  <si>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</si>
  <si>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</si>
  <si>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</si>
  <si>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</si>
  <si>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</si>
  <si>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</si>
  <si>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</si>
  <si>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</si>
  <si>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</si>
  <si>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</si>
  <si>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</si>
  <si>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</si>
  <si>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</si>
  <si>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</si>
  <si>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</si>
  <si>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</si>
  <si>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</si>
  <si>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</si>
  <si>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</si>
  <si>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</si>
  <si>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</si>
  <si>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</si>
  <si>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</si>
  <si>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</si>
  <si>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</si>
  <si>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</si>
  <si>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</si>
  <si>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</si>
  <si>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</si>
  <si>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</si>
  <si>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</si>
  <si>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</si>
  <si>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</si>
  <si>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</si>
  <si>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</si>
  <si>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</si>
  <si>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</si>
  <si>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</si>
  <si>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</si>
  <si>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</si>
  <si>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</si>
  <si>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</si>
  <si>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</si>
  <si>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</si>
  <si>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</si>
  <si>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</si>
  <si>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</si>
  <si>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</si>
  <si>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</si>
  <si>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</si>
  <si>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</si>
  <si>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</si>
  <si>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</si>
  <si>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</si>
  <si>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</si>
  <si>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</si>
  <si>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</si>
  <si>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</si>
  <si>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</si>
  <si>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</si>
  <si>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</si>
  <si>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</si>
  <si>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</si>
  <si>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</si>
  <si>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</si>
  <si>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</si>
  <si>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</si>
  <si>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</si>
  <si>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</si>
  <si>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</si>
  <si>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</si>
  <si>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</si>
  <si>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</si>
  <si>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</si>
  <si>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</si>
  <si>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</si>
  <si>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</si>
  <si>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</si>
  <si>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</si>
  <si>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</si>
  <si>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</si>
  <si>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</si>
  <si>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</si>
  <si>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</si>
  <si>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</si>
  <si>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</si>
  <si>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</si>
  <si>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</si>
  <si>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</si>
  <si>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</si>
  <si>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</si>
  <si>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</si>
  <si>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</si>
  <si>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</si>
  <si>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</si>
  <si>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</si>
  <si>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</si>
  <si>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</si>
  <si>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</si>
  <si>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</si>
  <si>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</si>
  <si>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</si>
  <si>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</si>
  <si>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</si>
  <si>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</si>
  <si>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</si>
  <si>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</si>
  <si>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</si>
  <si>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</si>
  <si>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</si>
  <si>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</si>
  <si>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</si>
  <si>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</si>
  <si>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</si>
  <si>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</si>
  <si>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</si>
  <si>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</si>
  <si>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</si>
  <si>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</si>
  <si>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</si>
  <si>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</si>
  <si>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</si>
  <si>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</si>
  <si>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</si>
  <si>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</si>
  <si>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</si>
  <si>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</si>
  <si>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</si>
  <si>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</si>
  <si>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</si>
  <si>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</si>
  <si>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</si>
  <si>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</si>
  <si>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</si>
  <si>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</si>
  <si>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</si>
  <si>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</si>
  <si>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</si>
  <si>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</si>
  <si>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</si>
  <si>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</si>
  <si>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</si>
  <si>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</si>
  <si>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</si>
  <si>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</si>
  <si>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</si>
  <si>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</si>
  <si>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</si>
  <si>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</si>
  <si>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</si>
  <si>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</si>
  <si>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</si>
  <si>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</si>
  <si>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</si>
  <si>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</si>
  <si>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</si>
  <si>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</si>
  <si>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</si>
  <si>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</si>
  <si>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</si>
  <si>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</si>
  <si>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</si>
  <si>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</si>
  <si>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</si>
  <si>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</si>
  <si>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</si>
  <si>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</si>
  <si>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</si>
  <si>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</si>
  <si>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</si>
  <si>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</si>
  <si>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</si>
  <si>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</si>
  <si>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</si>
  <si>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</si>
  <si>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</si>
  <si>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</si>
  <si>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</si>
  <si>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</si>
  <si>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</si>
  <si>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</si>
  <si>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</si>
  <si>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</si>
  <si>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</si>
  <si>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</si>
  <si>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</si>
  <si>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</si>
  <si>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</si>
  <si>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</si>
  <si>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</si>
  <si>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</si>
  <si>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</si>
  <si>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</si>
  <si>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</si>
  <si>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</si>
  <si>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</si>
  <si>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</si>
  <si>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</si>
  <si>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</si>
  <si>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</si>
  <si>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</si>
  <si>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</si>
  <si>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</si>
  <si>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</si>
  <si>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</si>
  <si>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</si>
  <si>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</si>
  <si>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</si>
  <si>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</si>
  <si>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</si>
  <si>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</si>
  <si>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</si>
  <si>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</si>
  <si>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</si>
  <si>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</si>
  <si>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</si>
  <si>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</si>
  <si>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</si>
  <si>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</si>
  <si>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</si>
  <si>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</si>
  <si>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</si>
  <si>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</si>
  <si>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</si>
  <si>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</si>
  <si>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</si>
  <si>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</si>
  <si>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</si>
  <si>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</si>
  <si>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</si>
  <si>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</si>
  <si>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</si>
  <si>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</si>
  <si>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</si>
  <si>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</si>
  <si>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</si>
  <si>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</si>
  <si>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</si>
  <si>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</si>
  <si>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</si>
  <si>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</si>
  <si>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</si>
  <si>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</si>
  <si>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</si>
  <si>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</si>
  <si>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</si>
  <si>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</si>
  <si>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</si>
  <si>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</si>
  <si>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</si>
  <si>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</si>
  <si>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</si>
  <si>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</si>
  <si>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</si>
  <si>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</si>
  <si>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</si>
  <si>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</si>
  <si>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</si>
  <si>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</si>
  <si>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</si>
  <si>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</si>
  <si>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</si>
  <si>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</si>
  <si>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</si>
  <si>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</si>
  <si>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</si>
  <si>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</si>
  <si>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</si>
  <si>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</si>
  <si>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</si>
  <si>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</si>
  <si>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</si>
  <si>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</si>
  <si>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</si>
  <si>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</si>
  <si>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</si>
  <si>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</si>
  <si>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</si>
  <si>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</si>
  <si>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</si>
  <si>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</si>
  <si>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</si>
  <si>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</si>
  <si>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</si>
  <si>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</si>
  <si>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</si>
  <si>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</si>
  <si>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</si>
  <si>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</si>
  <si>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</si>
  <si>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</si>
  <si>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</si>
  <si>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</si>
  <si>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</si>
  <si>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</si>
  <si>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</si>
  <si>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</si>
  <si>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</si>
  <si>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</si>
  <si>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</si>
  <si>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</si>
  <si>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</si>
  <si>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</si>
  <si>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</si>
  <si>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</si>
  <si>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</si>
  <si>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</si>
  <si>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</si>
  <si>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</si>
  <si>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</si>
  <si>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</si>
  <si>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</si>
  <si>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</si>
  <si>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</si>
  <si>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</si>
  <si>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</si>
  <si>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</si>
  <si>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</si>
  <si>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</si>
  <si>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</si>
  <si>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</si>
  <si>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</si>
  <si>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</si>
  <si>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</si>
  <si>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</si>
  <si>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</si>
  <si>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</si>
  <si>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</si>
  <si>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</si>
  <si>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</si>
  <si>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</si>
  <si>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</si>
  <si>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</si>
  <si>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</si>
  <si>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</si>
  <si>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</si>
  <si>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</si>
  <si>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</si>
  <si>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</si>
  <si>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</si>
  <si>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</si>
  <si>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</si>
  <si>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</si>
  <si>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</si>
  <si>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</si>
  <si>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</si>
  <si>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</si>
  <si>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</si>
  <si>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</si>
  <si>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</si>
  <si>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</si>
  <si>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</si>
  <si>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</si>
  <si>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</si>
  <si>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</si>
  <si>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</si>
  <si>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</si>
  <si>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</si>
  <si>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</si>
  <si>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</si>
  <si>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</si>
  <si>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</si>
  <si>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</si>
  <si>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</si>
  <si>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</si>
  <si>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</si>
  <si>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</si>
  <si>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</si>
  <si>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</si>
  <si>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</si>
  <si>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</si>
  <si>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</si>
  <si>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</si>
  <si>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</si>
  <si>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</si>
  <si>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</si>
  <si>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</si>
  <si>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</si>
  <si>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</si>
  <si>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</si>
  <si>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</si>
  <si>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</si>
  <si>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</si>
  <si>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</si>
  <si>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</si>
  <si>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</si>
  <si>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</si>
  <si>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</si>
  <si>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</si>
  <si>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</si>
  <si>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</si>
  <si>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</si>
  <si>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</si>
  <si>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</si>
  <si>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</si>
  <si>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</si>
  <si>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</si>
  <si>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</si>
  <si>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</si>
  <si>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</si>
  <si>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</si>
  <si>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</si>
  <si>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</si>
  <si>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</si>
  <si>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</si>
  <si>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</si>
  <si>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</si>
  <si>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</si>
  <si>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</si>
  <si>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</si>
  <si>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</si>
  <si>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</si>
  <si>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</si>
  <si>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</si>
  <si>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</si>
  <si>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</si>
  <si>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</si>
  <si>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</si>
  <si>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</si>
  <si>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</si>
  <si>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</si>
  <si>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</si>
  <si>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</si>
  <si>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</si>
  <si>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</si>
  <si>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</si>
  <si>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</si>
  <si>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</si>
  <si>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</si>
  <si>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</si>
  <si>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</si>
  <si>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</si>
  <si>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</si>
  <si>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</si>
  <si>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</si>
  <si>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</si>
  <si>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</si>
  <si>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</si>
  <si>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</si>
  <si>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</si>
  <si>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</si>
  <si>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</si>
  <si>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</si>
  <si>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</si>
  <si>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</si>
  <si>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</si>
  <si>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</si>
  <si>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</si>
  <si>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</si>
  <si>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</si>
  <si>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</si>
  <si>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</si>
  <si>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</si>
  <si>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</si>
  <si>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</si>
  <si>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</si>
  <si>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</si>
  <si>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</si>
  <si>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</si>
  <si>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</si>
  <si>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</si>
  <si>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</si>
  <si>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</si>
  <si>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</si>
  <si>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</si>
  <si>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</si>
  <si>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</si>
  <si>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</si>
  <si>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</si>
  <si>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</si>
  <si>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</si>
  <si>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</si>
  <si>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</si>
  <si>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</si>
  <si>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</si>
  <si>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</si>
  <si>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</si>
  <si>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</si>
  <si>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</si>
  <si>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</si>
  <si>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</si>
  <si>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</si>
  <si>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</si>
  <si>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</si>
  <si>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</si>
  <si>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</si>
  <si>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</si>
  <si>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</si>
  <si>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</si>
  <si>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</si>
  <si>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</si>
  <si>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</si>
  <si>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</si>
  <si>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</si>
  <si>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</si>
  <si>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</si>
  <si>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</si>
  <si>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</si>
  <si>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</si>
  <si>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</si>
  <si>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</si>
  <si>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</si>
  <si>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</si>
  <si>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</si>
  <si>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</si>
  <si>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</si>
  <si>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</si>
  <si>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</si>
  <si>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</si>
  <si>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</si>
  <si>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</si>
  <si>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</si>
  <si>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</si>
  <si>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</si>
  <si>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</si>
  <si>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</si>
  <si>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</si>
  <si>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</si>
  <si>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</si>
  <si>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</si>
  <si>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</si>
  <si>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</si>
  <si>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</si>
  <si>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</si>
  <si>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</si>
  <si>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</si>
  <si>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</si>
  <si>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</si>
  <si>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</si>
  <si>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</si>
  <si>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</si>
  <si>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</si>
  <si>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</si>
  <si>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</si>
  <si>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</si>
  <si>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</si>
  <si>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</si>
  <si>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</si>
  <si>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</si>
  <si>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</si>
  <si>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</si>
  <si>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</si>
  <si>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</si>
  <si>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</si>
  <si>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</si>
  <si>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</si>
  <si>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</si>
  <si>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</si>
  <si>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</si>
  <si>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</si>
  <si>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</si>
  <si>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</si>
  <si>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</si>
  <si>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</si>
  <si>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</si>
  <si>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</si>
  <si>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</si>
  <si>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</si>
  <si>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</si>
  <si>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</si>
  <si>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</si>
  <si>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</si>
  <si>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</si>
  <si>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</si>
  <si>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</si>
  <si>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</si>
  <si>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</si>
  <si>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</si>
  <si>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</si>
  <si>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</si>
  <si>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</si>
  <si>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</si>
  <si>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</si>
  <si>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</si>
  <si>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</si>
  <si>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</si>
  <si>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</si>
  <si>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</si>
  <si>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</si>
  <si>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</si>
  <si>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</si>
  <si>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</si>
  <si>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</si>
  <si>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</si>
  <si>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</si>
  <si>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</si>
  <si>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</si>
  <si>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</si>
  <si>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</si>
  <si>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</si>
  <si>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</si>
  <si>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</si>
  <si>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</si>
  <si>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</si>
  <si>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</si>
  <si>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</si>
  <si>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</si>
  <si>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</si>
  <si>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</si>
  <si>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</si>
  <si>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</si>
  <si>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</si>
  <si>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</si>
  <si>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</si>
  <si>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</si>
  <si>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</si>
  <si>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</si>
  <si>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</si>
  <si>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</si>
  <si>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</si>
  <si>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</si>
  <si>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</si>
  <si>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</si>
  <si>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</si>
  <si>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</si>
  <si>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</si>
  <si>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</si>
  <si>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</si>
  <si>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</si>
  <si>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</si>
  <si>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</si>
  <si>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</si>
  <si>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</si>
  <si>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</si>
  <si>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</si>
  <si>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</si>
  <si>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</si>
  <si>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</si>
  <si>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</si>
  <si>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</si>
  <si>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</si>
  <si>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</si>
  <si>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</si>
  <si>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</si>
  <si>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</si>
  <si>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</si>
  <si>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</si>
  <si>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</si>
  <si>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</si>
  <si>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</si>
  <si>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</si>
  <si>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</si>
  <si>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</si>
  <si>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</si>
  <si>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</si>
  <si>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</si>
  <si>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</si>
  <si>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</si>
  <si>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</si>
  <si>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</si>
  <si>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</si>
  <si>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</si>
  <si>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</si>
  <si>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</si>
  <si>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</si>
  <si>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</si>
  <si>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</si>
  <si>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</si>
  <si>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</si>
  <si>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</si>
  <si>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</si>
  <si>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</si>
  <si>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</si>
  <si>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</si>
  <si>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</si>
  <si>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</si>
  <si>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</si>
  <si>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</si>
  <si>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</si>
  <si>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</si>
  <si>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</si>
  <si>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</si>
  <si>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</si>
  <si>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</si>
  <si>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</si>
  <si>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</si>
  <si>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</si>
  <si>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</si>
  <si>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</si>
  <si>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</si>
  <si>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</si>
  <si>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</si>
  <si>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</si>
  <si>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</si>
  <si>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</si>
  <si>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</si>
  <si>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</si>
  <si>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</si>
  <si>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</si>
  <si>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</si>
  <si>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</si>
  <si>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</si>
  <si>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</si>
  <si>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</si>
  <si>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</si>
  <si>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</si>
  <si>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</si>
  <si>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</si>
  <si>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</si>
  <si>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</si>
  <si>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</si>
  <si>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</si>
  <si>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</si>
  <si>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</si>
  <si>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</si>
  <si>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</si>
  <si>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</si>
  <si>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</si>
  <si>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</si>
  <si>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</si>
  <si>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</si>
  <si>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</si>
  <si>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</si>
  <si>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</si>
  <si>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</si>
  <si>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</si>
  <si>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</si>
  <si>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</si>
  <si>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</si>
  <si>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</si>
  <si>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</si>
  <si>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</si>
  <si>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</si>
  <si>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</si>
  <si>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</si>
  <si>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</si>
  <si>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</si>
  <si>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</si>
  <si>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</si>
  <si>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</si>
  <si>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</si>
  <si>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</si>
  <si>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</si>
  <si>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</si>
  <si>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</si>
  <si>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</si>
  <si>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</si>
  <si>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</si>
  <si>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</si>
  <si>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</si>
  <si>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</si>
  <si>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</si>
  <si>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</si>
  <si>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</si>
  <si>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</si>
  <si>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</si>
  <si>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</si>
  <si>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</si>
  <si>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</si>
  <si>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</si>
  <si>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</si>
  <si>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</si>
  <si>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</si>
  <si>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</si>
  <si>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</si>
  <si>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</si>
  <si>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</si>
  <si>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</si>
  <si>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</si>
  <si>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</si>
  <si>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</si>
  <si>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</si>
  <si>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</si>
  <si>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</si>
  <si>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</si>
  <si>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</si>
  <si>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</si>
  <si>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</si>
  <si>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</si>
  <si>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</si>
  <si>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</si>
  <si>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</si>
  <si>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</si>
  <si>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</si>
  <si>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</si>
  <si>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</si>
  <si>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</si>
  <si>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</si>
  <si>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</si>
  <si>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</si>
  <si>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</si>
  <si>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</si>
  <si>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</si>
  <si>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</si>
  <si>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</si>
  <si>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</si>
  <si>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</si>
  <si>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</si>
  <si>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</si>
  <si>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</si>
  <si>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</si>
  <si>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</si>
  <si>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</si>
  <si>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</si>
  <si>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</si>
  <si>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</si>
  <si>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</si>
  <si>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</si>
  <si>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</si>
  <si>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</si>
  <si>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</si>
  <si>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</si>
  <si>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</si>
  <si>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</si>
  <si>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</si>
  <si>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</si>
  <si>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</si>
  <si>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</si>
  <si>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</si>
  <si>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</si>
  <si>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</si>
  <si>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</si>
  <si>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</si>
  <si>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</si>
  <si>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</si>
  <si>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</si>
  <si>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</si>
  <si>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</si>
  <si>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</si>
  <si>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</si>
  <si>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</si>
  <si>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</si>
  <si>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</si>
  <si>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</si>
  <si>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</si>
  <si>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</si>
  <si>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</si>
  <si>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</si>
  <si>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</si>
  <si>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</si>
  <si>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</si>
  <si>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</si>
  <si>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</si>
  <si>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</si>
  <si>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</si>
  <si>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</si>
  <si>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</si>
  <si>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</si>
  <si>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</si>
  <si>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</si>
  <si>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</si>
  <si>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</si>
  <si>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</si>
  <si>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</si>
  <si>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</si>
  <si>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</si>
  <si>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</si>
  <si>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</si>
  <si>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</si>
  <si>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</si>
  <si>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</si>
  <si>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</si>
  <si>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</si>
  <si>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</si>
  <si>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</si>
  <si>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</si>
  <si>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</si>
  <si>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</si>
  <si>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</si>
  <si>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</si>
  <si>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</si>
  <si>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</si>
  <si>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</si>
  <si>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</si>
  <si>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</si>
  <si>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</si>
  <si>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</si>
  <si>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</si>
  <si>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</si>
  <si>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</si>
  <si>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</si>
  <si>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</si>
  <si>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</si>
  <si>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</si>
  <si>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</si>
  <si>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</si>
  <si>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</si>
  <si>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</si>
  <si>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</si>
  <si>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</si>
  <si>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</si>
  <si>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</si>
  <si>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</si>
  <si>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</si>
  <si>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</si>
  <si>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</si>
  <si>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</si>
  <si>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</si>
  <si>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</si>
  <si>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</si>
  <si>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</si>
  <si>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</si>
  <si>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</si>
  <si>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</si>
  <si>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</si>
  <si>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</si>
  <si>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</si>
  <si>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</si>
  <si>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</si>
  <si>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</si>
  <si>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</si>
  <si>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</si>
  <si>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</si>
  <si>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</si>
  <si>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</si>
  <si>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</si>
  <si>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</si>
  <si>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</si>
  <si>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</si>
  <si>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</si>
  <si>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</si>
  <si>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</si>
  <si>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</si>
  <si>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</si>
  <si>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</si>
  <si>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</si>
  <si>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</si>
  <si>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</si>
  <si>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</si>
  <si>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</si>
  <si>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</si>
  <si>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</si>
  <si>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</si>
  <si>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</si>
  <si>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</si>
  <si>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</si>
  <si>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</si>
  <si>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</si>
  <si>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</si>
  <si>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</si>
  <si>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</si>
  <si>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</si>
  <si>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</si>
  <si>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</si>
  <si>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</si>
  <si>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</si>
  <si>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</si>
  <si>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</si>
  <si>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</si>
  <si>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</si>
  <si>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</si>
  <si>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</si>
  <si>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</si>
  <si>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</si>
  <si>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</si>
  <si>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</si>
  <si>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</si>
  <si>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</si>
  <si>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</si>
  <si>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</si>
  <si>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</si>
  <si>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</si>
  <si>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</si>
  <si>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</si>
  <si>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</si>
  <si>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</si>
  <si>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</si>
  <si>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</si>
  <si>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</si>
  <si>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</si>
  <si>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</si>
  <si>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</si>
  <si>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</si>
  <si>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</si>
  <si>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</si>
  <si>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</si>
  <si>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</si>
  <si>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</si>
  <si>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</si>
  <si>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</si>
  <si>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</si>
  <si>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</si>
  <si>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</si>
  <si>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</si>
  <si>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</si>
  <si>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</si>
  <si>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</si>
  <si>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</si>
  <si>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</si>
  <si>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</si>
  <si>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</si>
  <si>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</si>
  <si>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</si>
  <si>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</si>
  <si>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</si>
  <si>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</si>
  <si>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</si>
  <si>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</si>
  <si>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</si>
  <si>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</si>
  <si>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</si>
  <si>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</si>
  <si>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</si>
  <si>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</si>
  <si>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</si>
  <si>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</si>
  <si>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</si>
  <si>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</si>
  <si>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</si>
  <si>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</si>
  <si>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</si>
  <si>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</si>
  <si>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</si>
  <si>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</si>
  <si>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</si>
  <si>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</si>
  <si>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</si>
  <si>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</si>
  <si>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</si>
  <si>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</si>
  <si>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</si>
  <si>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</si>
  <si>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</si>
  <si>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</si>
  <si>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</si>
  <si>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</si>
  <si>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</si>
  <si>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</si>
  <si>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</si>
  <si>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</si>
  <si>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</si>
  <si>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</si>
  <si>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</si>
  <si>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</si>
  <si>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</si>
  <si>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</si>
  <si>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</si>
  <si>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</si>
  <si>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</si>
  <si>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</si>
  <si>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</si>
  <si>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</si>
  <si>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</si>
  <si>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</si>
  <si>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</si>
  <si>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</si>
  <si>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</si>
  <si>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</si>
  <si>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</si>
  <si>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</si>
  <si>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</si>
  <si>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</si>
  <si>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</si>
  <si>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</si>
  <si>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</si>
  <si>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</si>
  <si>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</si>
  <si>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</si>
  <si>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</si>
  <si>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</si>
  <si>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</si>
  <si>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</si>
  <si>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</si>
  <si>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</si>
  <si>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</si>
  <si>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</si>
  <si>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</si>
  <si>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</si>
  <si>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</si>
  <si>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</si>
  <si>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</si>
  <si>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</si>
  <si>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</si>
  <si>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</si>
  <si>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</si>
  <si>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</si>
  <si>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</si>
  <si>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</si>
  <si>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</si>
  <si>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</si>
  <si>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</si>
  <si>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</si>
  <si>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</si>
  <si>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</si>
  <si>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</si>
  <si>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</si>
  <si>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</si>
  <si>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</si>
  <si>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</si>
  <si>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</si>
  <si>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</si>
  <si>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</si>
  <si>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</si>
  <si>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</si>
  <si>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</si>
  <si>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</si>
  <si>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</si>
  <si>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</si>
  <si>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</si>
  <si>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</si>
  <si>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</si>
  <si>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</si>
  <si>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</si>
  <si>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</si>
  <si>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</si>
  <si>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</si>
  <si>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</si>
  <si>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</si>
  <si>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</si>
  <si>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</si>
  <si>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</si>
  <si>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</si>
  <si>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</si>
  <si>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</si>
  <si>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</si>
  <si>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</si>
  <si>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</si>
  <si>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</si>
  <si>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</si>
  <si>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</si>
  <si>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</si>
  <si>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</si>
  <si>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</si>
  <si>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</si>
  <si>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</si>
  <si>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</si>
  <si>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</si>
  <si>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</si>
  <si>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</si>
  <si>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</si>
  <si>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</si>
  <si>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</si>
  <si>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</si>
  <si>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</si>
  <si>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</si>
  <si>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</si>
  <si>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</si>
  <si>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</si>
  <si>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</si>
  <si>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</si>
  <si>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</si>
  <si>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</si>
  <si>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</si>
  <si>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</si>
  <si>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</si>
  <si>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</si>
  <si>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</si>
  <si>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</si>
  <si>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</si>
  <si>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</si>
  <si>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</si>
  <si>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</si>
  <si>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</si>
  <si>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</si>
  <si>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</si>
  <si>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</si>
  <si>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</si>
  <si>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</si>
  <si>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</si>
  <si>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</si>
  <si>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</si>
  <si>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</si>
  <si>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</si>
  <si>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</si>
  <si>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</si>
  <si>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</si>
  <si>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</si>
  <si>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</si>
  <si>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</si>
  <si>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</si>
  <si>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</si>
  <si>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</si>
  <si>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</si>
  <si>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</si>
  <si>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</si>
  <si>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</si>
  <si>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</si>
  <si>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</si>
  <si>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</si>
  <si>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</si>
  <si>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</si>
  <si>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</si>
  <si>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</si>
  <si>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</si>
  <si>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</si>
  <si>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</si>
  <si>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</si>
  <si>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</si>
  <si>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</si>
  <si>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</si>
  <si>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</si>
  <si>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</si>
  <si>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</si>
  <si>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</si>
  <si>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</si>
  <si>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</si>
  <si>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</si>
  <si>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</si>
  <si>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</si>
  <si>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</si>
  <si>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</si>
  <si>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</si>
  <si>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</si>
  <si>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</si>
  <si>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</si>
  <si>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</si>
  <si>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</si>
  <si>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</si>
  <si>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</si>
  <si>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</si>
  <si>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</si>
  <si>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</si>
  <si>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</si>
  <si>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</si>
  <si>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</si>
  <si>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</si>
  <si>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</si>
  <si>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</si>
  <si>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</si>
  <si>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</si>
  <si>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</si>
  <si>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</si>
  <si>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</si>
  <si>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</si>
  <si>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</si>
  <si>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</si>
  <si>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</si>
  <si>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</si>
  <si>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</si>
  <si>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</si>
  <si>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</si>
  <si>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</si>
  <si>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</si>
  <si>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</si>
  <si>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</si>
  <si>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</si>
  <si>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</si>
  <si>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</si>
  <si>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</si>
  <si>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</si>
  <si>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</si>
  <si>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</si>
  <si>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</si>
  <si>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</si>
  <si>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</si>
  <si>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</si>
  <si>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</si>
  <si>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</si>
  <si>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</si>
  <si>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</si>
  <si>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</si>
  <si>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</si>
  <si>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</si>
  <si>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</si>
  <si>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</si>
  <si>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</si>
  <si>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</si>
  <si>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</si>
  <si>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</si>
  <si>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</si>
  <si>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</si>
  <si>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</si>
  <si>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</si>
  <si>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</si>
  <si>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</si>
  <si>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</si>
  <si>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</si>
  <si>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</si>
  <si>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</si>
  <si>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</si>
  <si>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</si>
  <si>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</si>
  <si>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</si>
  <si>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</si>
  <si>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</si>
  <si>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</si>
  <si>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</si>
  <si>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</si>
  <si>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</si>
  <si>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</si>
  <si>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</si>
  <si>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</si>
  <si>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</si>
  <si>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</si>
  <si>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</si>
  <si>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</si>
  <si>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</si>
  <si>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</si>
  <si>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</si>
  <si>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</si>
  <si>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</si>
  <si>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</si>
  <si>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</si>
  <si>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</si>
  <si>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</si>
  <si>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</si>
  <si>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</si>
  <si>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</si>
  <si>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</si>
  <si>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</si>
  <si>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</si>
  <si>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</si>
  <si>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</si>
  <si>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</si>
  <si>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</si>
  <si>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</si>
  <si>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</si>
  <si>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</si>
  <si>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</si>
  <si>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</si>
  <si>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</si>
  <si>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</si>
  <si>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</si>
  <si>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</si>
  <si>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</si>
  <si>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</si>
  <si>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</si>
  <si>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</si>
  <si>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</si>
  <si>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</si>
  <si>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</si>
  <si>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</si>
  <si>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</si>
  <si>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</si>
  <si>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</si>
  <si>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</si>
  <si>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</si>
  <si>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</si>
  <si>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</si>
  <si>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</si>
  <si>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</si>
  <si>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</si>
  <si>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</si>
  <si>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</si>
  <si>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</si>
  <si>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</si>
  <si>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</si>
  <si>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</si>
  <si>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</si>
  <si>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</si>
  <si>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</si>
  <si>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</si>
  <si>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</si>
  <si>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</si>
  <si>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</si>
  <si>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</si>
  <si>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</si>
  <si>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</si>
  <si>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</si>
  <si>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</si>
  <si>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</si>
  <si>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</si>
  <si>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</si>
  <si>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</si>
  <si>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</si>
  <si>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</si>
  <si>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</si>
  <si>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</si>
  <si>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</si>
  <si>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</si>
  <si>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</si>
  <si>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</si>
  <si>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</si>
  <si>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</si>
  <si>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</si>
  <si>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</si>
  <si>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</si>
  <si>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</si>
  <si>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</si>
  <si>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</si>
  <si>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</si>
  <si>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</si>
  <si>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</si>
  <si>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</si>
  <si>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</si>
  <si>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</si>
  <si>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</si>
  <si>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</si>
  <si>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</si>
  <si>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</si>
  <si>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</si>
  <si>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</si>
  <si>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</si>
  <si>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</si>
  <si>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</si>
  <si>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</si>
  <si>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</si>
  <si>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</si>
  <si>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</si>
  <si>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</si>
  <si>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</si>
  <si>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</si>
  <si>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</si>
  <si>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</si>
  <si>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</si>
  <si>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</si>
  <si>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</si>
  <si>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</si>
  <si>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</si>
  <si>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</si>
  <si>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</si>
  <si>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</si>
  <si>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</si>
  <si>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</si>
  <si>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</si>
  <si>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</si>
  <si>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</si>
  <si>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</si>
  <si>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</si>
  <si>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</si>
  <si>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</si>
  <si>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</si>
  <si>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</si>
  <si>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</si>
  <si>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</si>
  <si>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</si>
  <si>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</si>
  <si>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</si>
  <si>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</si>
  <si>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</si>
  <si>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</si>
  <si>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</si>
  <si>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</si>
  <si>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</si>
  <si>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</si>
  <si>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</si>
  <si>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</si>
  <si>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</si>
  <si>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</si>
  <si>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</si>
  <si>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</si>
  <si>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</si>
  <si>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</si>
  <si>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</si>
  <si>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</si>
  <si>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</si>
  <si>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</si>
  <si>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</si>
  <si>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</si>
  <si>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</si>
  <si>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</si>
  <si>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</si>
  <si>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</si>
  <si>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</si>
  <si>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</si>
  <si>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</si>
  <si>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</si>
  <si>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</si>
  <si>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</si>
  <si>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</si>
  <si>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</si>
  <si>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</si>
  <si>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</si>
  <si>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</si>
  <si>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</si>
  <si>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</si>
  <si>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</si>
  <si>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</si>
  <si>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</si>
  <si>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</si>
  <si>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</si>
  <si>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</si>
  <si>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</si>
  <si>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</si>
  <si>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</si>
  <si>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</si>
  <si>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</si>
  <si>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</si>
  <si>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</si>
  <si>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</si>
  <si>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</si>
  <si>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</si>
  <si>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</si>
  <si>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</si>
  <si>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</si>
  <si>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</si>
  <si>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</si>
  <si>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</si>
  <si>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</si>
  <si>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</si>
  <si>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</si>
  <si>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</si>
  <si>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</si>
  <si>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</si>
  <si>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</si>
  <si>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</si>
  <si>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</si>
  <si>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</si>
  <si>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</si>
  <si>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</si>
  <si>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</si>
  <si>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</si>
  <si>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</si>
  <si>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</si>
  <si>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</si>
  <si>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</si>
  <si>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</si>
  <si>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</si>
  <si>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</si>
  <si>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</si>
  <si>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</si>
  <si>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</si>
  <si>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</si>
  <si>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</si>
  <si>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</si>
  <si>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</si>
  <si>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</si>
  <si>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</si>
  <si>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</si>
  <si>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</si>
  <si>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</si>
  <si>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</si>
  <si>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</si>
  <si>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</si>
  <si>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</si>
  <si>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</si>
  <si>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</si>
  <si>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</si>
  <si>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</si>
  <si>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</si>
  <si>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</si>
  <si>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</si>
  <si>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</si>
  <si>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</si>
  <si>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</si>
  <si>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</si>
  <si>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</si>
  <si>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</si>
  <si>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</si>
  <si>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</si>
  <si>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</si>
  <si>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</si>
  <si>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</si>
  <si>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</si>
  <si>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</si>
  <si>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</si>
  <si>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</si>
  <si>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</si>
  <si>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</si>
  <si>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</si>
  <si>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</si>
  <si>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</si>
  <si>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</si>
  <si>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</si>
  <si>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</si>
  <si>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</si>
  <si>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</si>
  <si>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</si>
  <si>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</si>
  <si>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</si>
  <si>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</si>
  <si>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</si>
  <si>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</si>
  <si>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</si>
  <si>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</si>
  <si>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</si>
  <si>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</si>
  <si>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</si>
  <si>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</si>
  <si>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</si>
  <si>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</si>
  <si>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</si>
  <si>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</si>
  <si>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</si>
  <si>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</si>
  <si>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</si>
  <si>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</si>
  <si>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</si>
  <si>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</si>
  <si>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</si>
  <si>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</si>
  <si>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</si>
  <si>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</si>
  <si>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</si>
  <si>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</si>
  <si>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</si>
  <si>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</si>
  <si>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</si>
  <si>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</si>
  <si>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</si>
  <si>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</si>
  <si>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</si>
  <si>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</si>
  <si>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</si>
  <si>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</si>
  <si>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</si>
  <si>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</si>
  <si>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</si>
  <si>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</si>
  <si>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</si>
  <si>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</si>
  <si>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</si>
  <si>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</si>
  <si>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</si>
  <si>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</si>
  <si>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</si>
  <si>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</si>
  <si>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</si>
  <si>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</si>
  <si>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</si>
  <si>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</si>
  <si>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</si>
  <si>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</si>
  <si>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</si>
  <si>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</si>
  <si>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</si>
  <si>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</si>
  <si>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</si>
  <si>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</si>
  <si>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</si>
  <si>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</si>
  <si>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</si>
  <si>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</si>
  <si>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</si>
  <si>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</si>
  <si>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</si>
  <si>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</si>
  <si>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</si>
  <si>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</si>
  <si>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</si>
  <si>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</si>
  <si>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</si>
  <si>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</si>
  <si>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</si>
  <si>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</si>
  <si>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</si>
  <si>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</si>
  <si>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</si>
  <si>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</si>
  <si>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</si>
  <si>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</si>
  <si>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</si>
  <si>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</si>
  <si>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</si>
  <si>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</si>
  <si>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</si>
  <si>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</si>
  <si>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</si>
  <si>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</si>
  <si>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</si>
  <si>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</si>
  <si>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</si>
  <si>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</si>
  <si>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</si>
  <si>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</si>
  <si>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</si>
  <si>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</si>
  <si>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</si>
  <si>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</si>
  <si>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</si>
  <si>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</si>
  <si>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</si>
  <si>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</si>
  <si>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</si>
  <si>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</si>
  <si>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</si>
  <si>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</si>
  <si>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</si>
  <si>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</si>
  <si>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</si>
  <si>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</si>
  <si>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</si>
  <si>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</si>
  <si>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</si>
  <si>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</si>
  <si>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</si>
  <si>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</si>
  <si>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</si>
  <si>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</si>
  <si>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</si>
  <si>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</si>
  <si>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</si>
  <si>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</si>
  <si>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</si>
  <si>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</si>
  <si>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</si>
  <si>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</si>
  <si>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</si>
  <si>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</si>
  <si>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</si>
  <si>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</si>
  <si>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</si>
  <si>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</si>
  <si>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</si>
  <si>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</si>
  <si>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</si>
  <si>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</si>
  <si>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</si>
  <si>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</si>
  <si>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</si>
  <si>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</si>
  <si>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</si>
  <si>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</si>
  <si>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</si>
  <si>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</si>
  <si>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</si>
  <si>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</si>
  <si>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</si>
  <si>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</si>
  <si>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</si>
  <si>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</si>
  <si>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</si>
  <si>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</si>
  <si>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</si>
  <si>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</si>
  <si>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</si>
  <si>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</si>
  <si>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</si>
  <si>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</si>
  <si>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</si>
  <si>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</si>
  <si>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</si>
  <si>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</si>
  <si>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</si>
  <si>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</si>
  <si>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</si>
  <si>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</si>
  <si>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</si>
  <si>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</si>
  <si>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</si>
  <si>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</si>
  <si>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</si>
  <si>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</si>
  <si>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</si>
  <si>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</si>
  <si>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</si>
  <si>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</si>
  <si>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</si>
  <si>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</si>
  <si>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</si>
  <si>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</si>
  <si>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</si>
  <si>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</si>
  <si>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</si>
  <si>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</si>
  <si>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</si>
  <si>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</si>
  <si>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</si>
  <si>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</si>
  <si>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</si>
  <si>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</si>
  <si>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</si>
  <si>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</si>
  <si>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</si>
  <si>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</si>
  <si>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</si>
  <si>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</si>
  <si>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</si>
  <si>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</si>
  <si>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</si>
  <si>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</si>
  <si>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</si>
  <si>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</si>
  <si>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</si>
  <si>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</si>
  <si>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</si>
  <si>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</si>
  <si>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</si>
  <si>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</si>
  <si>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</si>
  <si>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</si>
  <si>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</si>
  <si>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</si>
  <si>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</si>
  <si>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</si>
  <si>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</si>
  <si>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</si>
  <si>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</si>
  <si>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</si>
  <si>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</si>
  <si>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</si>
  <si>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</si>
  <si>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</si>
  <si>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</si>
  <si>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</si>
  <si>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</si>
  <si>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</si>
  <si>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</si>
  <si>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</si>
  <si>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</si>
  <si>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</si>
  <si>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</si>
  <si>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</si>
  <si>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</si>
  <si>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</si>
  <si>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</si>
  <si>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</si>
  <si>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</si>
  <si>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</si>
  <si>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</si>
  <si>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</si>
  <si>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</si>
  <si>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</si>
  <si>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</si>
  <si>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</si>
  <si>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</si>
  <si>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</si>
  <si>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</si>
  <si>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</si>
  <si>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</si>
  <si>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</si>
  <si>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</si>
  <si>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</si>
  <si>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</si>
  <si>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</si>
  <si>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</si>
  <si>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</si>
  <si>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</si>
  <si>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</si>
  <si>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</si>
  <si>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</si>
  <si>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</si>
  <si>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</si>
  <si>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</si>
  <si>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</si>
  <si>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</si>
  <si>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</si>
  <si>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</si>
  <si>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</si>
  <si>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</si>
  <si>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</si>
  <si>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</si>
  <si>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</si>
  <si>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</si>
  <si>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</si>
  <si>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</si>
  <si>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</si>
  <si>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</si>
  <si>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</si>
  <si>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</si>
  <si>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</si>
  <si>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</si>
  <si>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</si>
  <si>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</si>
  <si>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</si>
  <si>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</si>
  <si>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</si>
  <si>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</si>
  <si>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</si>
  <si>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</si>
  <si>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</si>
  <si>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</si>
  <si>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</si>
  <si>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</si>
  <si>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</si>
  <si>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</si>
  <si>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</si>
  <si>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</si>
  <si>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</si>
  <si>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</si>
  <si>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</si>
  <si>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</si>
  <si>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</si>
  <si>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</si>
  <si>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</si>
  <si>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</si>
  <si>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</si>
  <si>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</si>
  <si>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</si>
  <si>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</si>
  <si>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</si>
  <si>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</si>
  <si>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</si>
  <si>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</si>
  <si>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</si>
  <si>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</si>
  <si>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</si>
  <si>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</si>
  <si>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</si>
  <si>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</si>
  <si>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</si>
  <si>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</si>
  <si>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</si>
  <si>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</si>
  <si>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</si>
  <si>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</si>
  <si>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</si>
  <si>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</si>
  <si>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</si>
  <si>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</si>
  <si>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</si>
  <si>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</si>
  <si>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</si>
  <si>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</si>
  <si>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</si>
  <si>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</si>
  <si>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</si>
  <si>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</si>
  <si>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</si>
  <si>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</si>
  <si>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</si>
  <si>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</si>
  <si>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</si>
  <si>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</si>
  <si>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</si>
  <si>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</si>
  <si>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</si>
  <si>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</si>
  <si>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</si>
  <si>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</si>
  <si>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</si>
  <si>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</si>
  <si>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</si>
  <si>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</si>
  <si>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</si>
  <si>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</si>
  <si>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</si>
  <si>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</si>
  <si>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</si>
  <si>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</si>
  <si>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</si>
  <si>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</si>
  <si>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</si>
  <si>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</si>
  <si>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</si>
  <si>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</si>
  <si>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</si>
  <si>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</si>
  <si>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</si>
  <si>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</si>
  <si>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</si>
  <si>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</si>
  <si>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</si>
  <si>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</si>
  <si>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</si>
  <si>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</si>
  <si>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</si>
  <si>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</si>
  <si>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</si>
  <si>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</si>
  <si>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</si>
  <si>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</si>
  <si>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</si>
  <si>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</si>
  <si>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</si>
  <si>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</si>
  <si>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</si>
  <si>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</si>
  <si>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</si>
  <si>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</si>
  <si>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</si>
  <si>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</si>
  <si>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</si>
  <si>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</si>
  <si>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</si>
  <si>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</si>
  <si>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</si>
  <si>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</si>
  <si>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</si>
  <si>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</si>
  <si>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</si>
  <si>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</si>
  <si>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</si>
  <si>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</si>
  <si>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</si>
  <si>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</si>
  <si>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</si>
  <si>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</si>
  <si>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</si>
  <si>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</si>
  <si>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</si>
  <si>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</si>
  <si>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</si>
  <si>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</si>
  <si>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</si>
  <si>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</si>
  <si>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</si>
  <si>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</si>
  <si>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</si>
  <si>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</si>
  <si>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</si>
  <si>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</si>
  <si>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</si>
  <si>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</si>
  <si>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</si>
  <si>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</si>
  <si>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</si>
  <si>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</si>
  <si>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</si>
  <si>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</si>
  <si>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</si>
  <si>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</si>
  <si>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</si>
  <si>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</si>
  <si>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</si>
  <si>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</si>
  <si>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</si>
  <si>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</si>
  <si>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</si>
  <si>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</si>
  <si>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</si>
  <si>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</si>
  <si>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</si>
  <si>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</si>
  <si>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</si>
  <si>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</si>
  <si>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</si>
  <si>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</si>
  <si>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</si>
  <si>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</si>
  <si>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</si>
  <si>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</si>
  <si>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</si>
  <si>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</si>
  <si>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</si>
  <si>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</si>
  <si>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</si>
  <si>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</si>
  <si>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</si>
  <si>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</si>
  <si>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</si>
  <si>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</si>
  <si>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</si>
  <si>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</si>
  <si>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</si>
  <si>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</si>
  <si>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</si>
  <si>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</si>
  <si>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</si>
  <si>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</si>
  <si>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</si>
  <si>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</si>
  <si>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</si>
  <si>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</si>
  <si>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</si>
  <si>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</si>
  <si>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</si>
  <si>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</si>
  <si>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</si>
  <si>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</si>
  <si>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</si>
  <si>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</si>
  <si>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</si>
  <si>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</si>
  <si>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</si>
  <si>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</si>
  <si>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</si>
  <si>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</si>
  <si>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</si>
  <si>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</si>
  <si>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</si>
  <si>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</si>
  <si>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</si>
  <si>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</si>
  <si>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</si>
  <si>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</si>
  <si>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</si>
  <si>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</si>
  <si>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</si>
  <si>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</si>
  <si>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</si>
  <si>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</si>
  <si>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</si>
  <si>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</si>
  <si>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</si>
  <si>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</si>
  <si>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</si>
  <si>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</si>
  <si>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</si>
  <si>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</si>
  <si>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</si>
  <si>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</si>
  <si>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</si>
  <si>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</si>
  <si>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</si>
  <si>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</si>
  <si>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</si>
  <si>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</si>
  <si>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</si>
  <si>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</si>
  <si>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</si>
  <si>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</si>
  <si>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</si>
  <si>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</si>
  <si>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</si>
  <si>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</si>
  <si>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</si>
  <si>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</si>
  <si>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</si>
  <si>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</si>
  <si>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</si>
  <si>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</si>
  <si>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</si>
  <si>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</si>
  <si>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</si>
  <si>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</si>
  <si>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</si>
  <si>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</si>
  <si>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</si>
  <si>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</si>
  <si>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</si>
  <si>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</si>
  <si>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</si>
  <si>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</si>
  <si>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</si>
  <si>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</si>
  <si>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</si>
  <si>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</si>
  <si>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</si>
  <si>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</si>
  <si>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</si>
  <si>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</si>
  <si>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</si>
  <si>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</si>
  <si>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</si>
  <si>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</si>
  <si>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</si>
  <si>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</si>
  <si>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</si>
  <si>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</si>
  <si>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</si>
  <si>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</si>
  <si>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</si>
  <si>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</si>
  <si>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</si>
  <si>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</si>
  <si>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</si>
  <si>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</si>
  <si>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</si>
  <si>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</si>
  <si>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</si>
  <si>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</si>
  <si>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</si>
  <si>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</si>
  <si>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</si>
  <si>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</si>
  <si>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</si>
  <si>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</si>
  <si>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</si>
  <si>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</si>
  <si>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</si>
  <si>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</si>
  <si>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</si>
  <si>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</si>
  <si>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</si>
  <si>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</si>
  <si>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</si>
  <si>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</si>
  <si>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</si>
  <si>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</si>
  <si>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</si>
  <si>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</si>
  <si>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</si>
  <si>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</si>
  <si>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</si>
  <si>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</si>
  <si>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</si>
  <si>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</si>
  <si>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</si>
  <si>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</si>
  <si>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</si>
  <si>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</si>
  <si>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</si>
  <si>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</si>
  <si>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</si>
  <si>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</si>
  <si>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</si>
  <si>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</si>
  <si>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</si>
  <si>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</si>
  <si>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</si>
  <si>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</si>
  <si>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</si>
  <si>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</si>
  <si>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</si>
  <si>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</si>
  <si>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</si>
  <si>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</si>
  <si>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</si>
  <si>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</si>
  <si>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</si>
  <si>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</si>
  <si>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</si>
  <si>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</si>
  <si>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</si>
  <si>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</si>
  <si>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</si>
  <si>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</si>
  <si>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</si>
  <si>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</si>
  <si>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</si>
  <si>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</si>
  <si>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</si>
  <si>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</si>
  <si>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</si>
  <si>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</si>
  <si>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</si>
  <si>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</si>
  <si>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</si>
  <si>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</si>
  <si>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</si>
  <si>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</si>
  <si>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</si>
  <si>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</si>
  <si>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</si>
  <si>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</si>
  <si>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</si>
  <si>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</si>
  <si>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</si>
  <si>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</si>
  <si>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</si>
  <si>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</si>
  <si>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</si>
  <si>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</si>
  <si>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</si>
  <si>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</si>
  <si>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</si>
  <si>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</si>
  <si>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</si>
  <si>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</si>
  <si>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</si>
  <si>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</si>
  <si>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</si>
  <si>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</si>
  <si>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</si>
  <si>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</si>
  <si>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</si>
  <si>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</si>
  <si>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</si>
  <si>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</si>
  <si>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</si>
  <si>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</si>
  <si>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</si>
  <si>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</si>
  <si>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</si>
  <si>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</si>
  <si>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</si>
  <si>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</si>
  <si>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</si>
  <si>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</si>
  <si>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</si>
  <si>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</si>
  <si>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</si>
  <si>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</si>
  <si>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</si>
  <si>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</si>
  <si>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</si>
  <si>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</si>
  <si>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</si>
  <si>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</si>
  <si>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</si>
  <si>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</si>
  <si>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</si>
  <si>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</si>
  <si>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</si>
  <si>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</si>
  <si>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</si>
  <si>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</si>
  <si>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</si>
  <si>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</si>
  <si>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</si>
  <si>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</si>
  <si>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</si>
  <si>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</si>
  <si>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</si>
  <si>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</si>
  <si>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</si>
  <si>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</si>
  <si>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</si>
  <si>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</si>
  <si>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</si>
  <si>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</si>
  <si>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</si>
  <si>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</si>
  <si>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</si>
  <si>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</si>
  <si>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</si>
  <si>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</si>
  <si>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</si>
  <si>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</si>
  <si>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</si>
  <si>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</si>
  <si>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</si>
  <si>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</si>
  <si>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</si>
  <si>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</si>
  <si>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</si>
  <si>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</si>
  <si>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</si>
  <si>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</si>
  <si>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</si>
  <si>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</si>
  <si>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</si>
  <si>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</si>
  <si>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</si>
  <si>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</si>
  <si>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</si>
  <si>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</si>
  <si>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</si>
  <si>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</si>
  <si>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</si>
  <si>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</si>
  <si>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</si>
  <si>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</si>
  <si>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</si>
  <si>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</si>
  <si>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</si>
  <si>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</si>
  <si>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</si>
  <si>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</si>
  <si>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</si>
  <si>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</si>
  <si>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</si>
  <si>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</si>
  <si>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</si>
  <si>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</si>
  <si>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</si>
  <si>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</si>
  <si>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</si>
  <si>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</si>
  <si>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</si>
  <si>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</si>
  <si>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</si>
  <si>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</si>
  <si>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</si>
  <si>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</si>
  <si>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</si>
  <si>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</si>
  <si>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</si>
  <si>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</si>
  <si>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</si>
  <si>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</si>
  <si>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</si>
  <si>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</si>
  <si>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</si>
  <si>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</si>
  <si>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</si>
  <si>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</si>
  <si>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</si>
  <si>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</si>
  <si>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</si>
  <si>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</si>
  <si>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</si>
  <si>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</si>
  <si>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</si>
  <si>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</si>
  <si>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</si>
  <si>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</si>
  <si>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</si>
  <si>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</si>
  <si>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</si>
  <si>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</si>
  <si>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</si>
  <si>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</si>
  <si>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</si>
  <si>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</si>
  <si>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</si>
  <si>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</si>
  <si>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</si>
  <si>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</si>
  <si>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</si>
  <si>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</si>
  <si>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</si>
  <si>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</si>
  <si>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</si>
  <si>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</si>
  <si>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</si>
  <si>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</si>
  <si>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</si>
  <si>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</si>
  <si>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</si>
  <si>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</si>
  <si>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</si>
  <si>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</si>
  <si>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</si>
  <si>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</si>
  <si>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</si>
  <si>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</si>
  <si>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</si>
  <si>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</si>
  <si>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</si>
  <si>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</si>
  <si>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</si>
  <si>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</si>
  <si>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</si>
  <si>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</si>
  <si>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</si>
  <si>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</si>
  <si>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</si>
  <si>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</si>
  <si>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</si>
  <si>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</si>
  <si>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</si>
  <si>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</si>
  <si>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</si>
  <si>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</si>
  <si>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</si>
  <si>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</si>
  <si>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</si>
  <si>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</si>
  <si>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</si>
  <si>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</si>
  <si>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</si>
  <si>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</si>
  <si>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</si>
  <si>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</si>
  <si>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</si>
  <si>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</si>
  <si>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</si>
  <si>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</si>
  <si>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</si>
  <si>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</si>
  <si>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</si>
  <si>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</si>
  <si>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</si>
  <si>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</si>
  <si>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</si>
  <si>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</si>
  <si>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</si>
  <si>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</si>
  <si>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</si>
  <si>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</si>
  <si>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</si>
  <si>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</si>
  <si>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</si>
  <si>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</si>
  <si>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</si>
  <si>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</si>
  <si>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</si>
  <si>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</si>
  <si>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</si>
  <si>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</si>
  <si>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</si>
  <si>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</si>
  <si>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</si>
  <si>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</si>
  <si>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</si>
  <si>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</si>
  <si>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</si>
  <si>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</si>
  <si>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</si>
  <si>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</si>
  <si>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</si>
  <si>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</si>
  <si>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</si>
  <si>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</si>
  <si>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</si>
  <si>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</si>
  <si>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</si>
  <si>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</si>
  <si>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</si>
  <si>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</si>
  <si>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</si>
  <si>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</si>
  <si>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</si>
  <si>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</si>
  <si>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</si>
  <si>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</si>
  <si>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</si>
  <si>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</si>
  <si>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</si>
  <si>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</si>
  <si>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</si>
  <si>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</si>
  <si>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</si>
  <si>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</si>
  <si>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</si>
  <si>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</si>
  <si>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</si>
  <si>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</si>
  <si>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</si>
  <si>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</si>
  <si>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</si>
  <si>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</si>
  <si>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</si>
  <si>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</si>
  <si>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</si>
  <si>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</si>
  <si>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</si>
  <si>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</si>
  <si>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</si>
  <si>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</si>
  <si>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</si>
  <si>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</si>
  <si>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</si>
  <si>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</si>
  <si>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</si>
  <si>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</si>
  <si>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</si>
  <si>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</si>
  <si>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</si>
  <si>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</si>
  <si>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</si>
  <si>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</si>
  <si>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</si>
  <si>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</si>
  <si>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</si>
  <si>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</si>
  <si>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</si>
  <si>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</si>
  <si>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</si>
  <si>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</si>
  <si>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</si>
  <si>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</si>
  <si>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</si>
  <si>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</si>
  <si>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</si>
  <si>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</si>
  <si>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</si>
  <si>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</si>
  <si>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</si>
  <si>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</si>
  <si>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</si>
  <si>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</si>
  <si>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</si>
  <si>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</si>
  <si>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</si>
  <si>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</si>
  <si>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</si>
  <si>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</si>
  <si>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</si>
  <si>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</si>
  <si>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</si>
  <si>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</si>
  <si>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</si>
  <si>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</si>
  <si>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</si>
  <si>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</si>
  <si>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</si>
  <si>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</si>
  <si>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</si>
  <si>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</si>
  <si>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</si>
  <si>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</si>
  <si>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</si>
  <si>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</si>
  <si>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</si>
  <si>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</si>
  <si>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</si>
  <si>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</si>
  <si>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</si>
  <si>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</si>
  <si>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</si>
  <si>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</si>
  <si>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</si>
  <si>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</si>
  <si>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</si>
  <si>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</si>
  <si>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</si>
  <si>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</si>
  <si>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</si>
  <si>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</si>
  <si>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</si>
  <si>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</si>
  <si>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</si>
  <si>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</si>
  <si>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</si>
  <si>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</si>
  <si>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</si>
  <si>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</si>
  <si>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</si>
  <si>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</si>
  <si>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</si>
  <si>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</si>
  <si>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</si>
  <si>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</si>
  <si>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</si>
  <si>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</si>
  <si>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</si>
  <si>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</si>
  <si>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</si>
  <si>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</si>
  <si>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</si>
  <si>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</si>
  <si>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</si>
  <si>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</si>
  <si>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</si>
  <si>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</si>
  <si>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</si>
  <si>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</si>
  <si>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</si>
  <si>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</si>
  <si>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</si>
  <si>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</si>
  <si>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</si>
  <si>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</si>
  <si>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</si>
  <si>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</si>
  <si>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</si>
  <si>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</si>
  <si>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</si>
  <si>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</si>
  <si>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</si>
  <si>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</si>
  <si>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</si>
  <si>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</si>
  <si>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</si>
  <si>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</si>
  <si>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</si>
  <si>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</si>
  <si>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</si>
  <si>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</si>
  <si>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</si>
  <si>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</si>
  <si>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</si>
  <si>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</si>
  <si>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</si>
  <si>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</si>
  <si>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</si>
  <si>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</si>
  <si>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</si>
  <si>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</si>
  <si>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</si>
  <si>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</si>
  <si>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</si>
  <si>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</si>
  <si>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</si>
  <si>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</si>
  <si>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</si>
  <si>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</si>
  <si>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</si>
  <si>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</si>
  <si>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</si>
  <si>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</si>
  <si>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</si>
  <si>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</si>
  <si>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</si>
  <si>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</si>
  <si>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</si>
  <si>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</si>
  <si>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</si>
  <si>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</si>
  <si>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</si>
  <si>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</si>
  <si>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</si>
  <si>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</si>
  <si>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</si>
  <si>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</si>
  <si>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</si>
  <si>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</si>
  <si>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</si>
  <si>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</si>
  <si>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</si>
  <si>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</si>
  <si>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</si>
  <si>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</si>
  <si>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</si>
  <si>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</si>
  <si>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</si>
  <si>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</si>
  <si>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</si>
  <si>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</si>
  <si>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</si>
  <si>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</si>
  <si>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</si>
  <si>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</si>
  <si>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</si>
  <si>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</si>
  <si>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</si>
  <si>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</si>
  <si>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</si>
  <si>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</si>
  <si>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</si>
  <si>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</si>
  <si>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</si>
  <si>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</si>
  <si>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</si>
  <si>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</si>
  <si>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</si>
  <si>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</si>
  <si>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</si>
  <si>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</si>
  <si>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</si>
  <si>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</si>
  <si>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</si>
  <si>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</si>
  <si>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</si>
  <si>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</si>
  <si>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</si>
  <si>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</si>
  <si>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</si>
  <si>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</si>
  <si>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</si>
  <si>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</si>
  <si>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</si>
  <si>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</si>
  <si>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</si>
  <si>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</si>
  <si>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</si>
  <si>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</si>
  <si>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</si>
  <si>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</si>
  <si>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</si>
  <si>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</si>
  <si>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</si>
  <si>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</si>
  <si>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</si>
  <si>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</si>
  <si>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</si>
  <si>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</si>
  <si>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</si>
  <si>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</si>
  <si>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</si>
  <si>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</si>
  <si>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</si>
  <si>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</si>
  <si>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</si>
  <si>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</si>
  <si>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</si>
  <si>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</si>
  <si>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</si>
  <si>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</si>
  <si>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</si>
  <si>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</si>
  <si>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</si>
  <si>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</si>
  <si>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</si>
  <si>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</si>
  <si>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</si>
  <si>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</si>
  <si>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</si>
  <si>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</si>
  <si>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</si>
  <si>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</si>
  <si>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</si>
  <si>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</si>
  <si>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</si>
  <si>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</si>
  <si>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</si>
  <si>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</si>
  <si>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</si>
  <si>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</si>
  <si>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</si>
  <si>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</si>
  <si>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</si>
  <si>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</si>
  <si>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</si>
  <si>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</si>
  <si>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</si>
  <si>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</si>
  <si>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</si>
  <si>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</si>
  <si>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</si>
  <si>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</si>
  <si>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</si>
  <si>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</si>
  <si>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</si>
  <si>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</si>
  <si>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</si>
  <si>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</si>
  <si>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</si>
  <si>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</si>
  <si>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</si>
  <si>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</si>
  <si>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</si>
  <si>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</si>
  <si>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</si>
  <si>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</si>
  <si>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</si>
  <si>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</si>
  <si>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</si>
  <si>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</si>
  <si>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</si>
  <si>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</si>
  <si>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</si>
  <si>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</si>
  <si>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</si>
  <si>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</si>
  <si>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</si>
  <si>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</si>
  <si>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</si>
  <si>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</si>
  <si>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</si>
  <si>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</si>
  <si>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</si>
  <si>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</si>
  <si>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</si>
  <si>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</si>
  <si>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</si>
  <si>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</si>
  <si>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</si>
  <si>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</si>
  <si>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</si>
  <si>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</si>
  <si>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</si>
  <si>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</si>
  <si>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</si>
  <si>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</si>
  <si>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</si>
  <si>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</si>
  <si>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</si>
  <si>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</si>
  <si>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</si>
  <si>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</si>
  <si>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</si>
  <si>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</si>
  <si>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</si>
  <si>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</si>
  <si>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</si>
  <si>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</si>
  <si>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</si>
  <si>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</si>
  <si>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</si>
  <si>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</si>
  <si>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</si>
  <si>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</si>
  <si>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</si>
  <si>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</si>
  <si>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</si>
  <si>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</si>
  <si>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</si>
  <si>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</si>
  <si>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</si>
  <si>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</si>
  <si>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</si>
  <si>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</si>
  <si>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</si>
  <si>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</si>
  <si>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</si>
  <si>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</si>
  <si>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</si>
  <si>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</si>
  <si>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</si>
  <si>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</si>
  <si>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</si>
  <si>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</si>
  <si>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</si>
  <si>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</si>
  <si>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</si>
  <si>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</si>
  <si>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</si>
  <si>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</si>
  <si>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</si>
  <si>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</si>
  <si>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</si>
  <si>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</si>
  <si>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</si>
  <si>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</si>
  <si>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</si>
  <si>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</si>
  <si>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</si>
  <si>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</si>
  <si>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</si>
  <si>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</si>
  <si>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</si>
  <si>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</si>
  <si>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</si>
  <si>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</si>
  <si>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</si>
  <si>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</si>
  <si>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</si>
  <si>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</si>
  <si>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</si>
  <si>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</si>
  <si>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</si>
  <si>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</si>
  <si>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</si>
  <si>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</si>
  <si>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</si>
  <si>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</si>
  <si>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</si>
  <si>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</si>
  <si>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</si>
  <si>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</si>
  <si>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</si>
  <si>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</si>
  <si>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</si>
  <si>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</si>
  <si>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</si>
  <si>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</si>
  <si>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</si>
  <si>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</si>
  <si>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</si>
  <si>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</si>
  <si>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</si>
  <si>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</si>
  <si>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</si>
  <si>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</si>
  <si>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</si>
  <si>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</si>
  <si>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</si>
  <si>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</si>
  <si>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</si>
  <si>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</si>
  <si>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</si>
  <si>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</si>
  <si>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</si>
  <si>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</si>
  <si>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</si>
  <si>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</si>
  <si>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</si>
  <si>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</si>
  <si>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</si>
  <si>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</si>
  <si>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</si>
  <si>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</si>
  <si>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</si>
  <si>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</si>
  <si>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</si>
  <si>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</si>
  <si>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</si>
  <si>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</si>
  <si>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</si>
  <si>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</si>
  <si>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</si>
  <si>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</si>
  <si>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</si>
  <si>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</si>
  <si>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</si>
  <si>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</si>
  <si>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</si>
  <si>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</si>
  <si>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</si>
  <si>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</si>
  <si>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</si>
  <si>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</si>
  <si>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</si>
  <si>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</si>
  <si>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</si>
  <si>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</si>
  <si>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</si>
  <si>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</si>
  <si>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</si>
  <si>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</si>
  <si>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</si>
  <si>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</si>
  <si>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</si>
  <si>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</si>
  <si>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</si>
  <si>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</si>
  <si>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</si>
  <si>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</si>
  <si>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</si>
  <si>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</si>
  <si>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</si>
  <si>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</si>
  <si>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</si>
  <si>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</si>
  <si>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</si>
  <si>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</si>
  <si>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</si>
  <si>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</si>
  <si>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</si>
  <si>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</si>
  <si>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</si>
  <si>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</si>
  <si>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</si>
  <si>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</si>
  <si>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</si>
  <si>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</si>
  <si>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</si>
  <si>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</si>
  <si>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</si>
  <si>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</si>
  <si>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</si>
  <si>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</si>
  <si>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</si>
  <si>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</si>
  <si>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</si>
  <si>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</si>
  <si>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</si>
  <si>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</si>
  <si>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</si>
  <si>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</si>
  <si>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</si>
  <si>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</si>
  <si>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</si>
  <si>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</si>
  <si>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</si>
  <si>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</si>
  <si>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</si>
  <si>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</si>
  <si>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</si>
  <si>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</si>
  <si>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</si>
  <si>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</si>
  <si>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</si>
  <si>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</si>
  <si>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</si>
  <si>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</si>
  <si>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</si>
  <si>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</si>
  <si>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</si>
  <si>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</si>
  <si>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</si>
  <si>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</si>
  <si>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</si>
  <si>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</si>
  <si>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</si>
  <si>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</si>
  <si>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</si>
  <si>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</si>
  <si>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</si>
  <si>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</si>
  <si>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</si>
  <si>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</si>
  <si>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</si>
  <si>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</si>
  <si>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</si>
  <si>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</si>
  <si>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</si>
  <si>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</si>
  <si>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</si>
  <si>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</si>
  <si>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</si>
  <si>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</si>
  <si>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</si>
  <si>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</si>
  <si>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</si>
  <si>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</si>
  <si>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</si>
  <si>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</si>
  <si>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</si>
  <si>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</si>
  <si>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</si>
  <si>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</si>
  <si>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</si>
  <si>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</si>
  <si>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</si>
  <si>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</si>
  <si>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</si>
  <si>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</si>
  <si>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</si>
  <si>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</si>
  <si>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</si>
  <si>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</si>
  <si>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</si>
  <si>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</si>
  <si>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</si>
  <si>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</si>
  <si>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</si>
  <si>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</si>
  <si>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</si>
  <si>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</si>
  <si>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</si>
  <si>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</si>
  <si>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</si>
  <si>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</si>
  <si>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</si>
  <si>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</si>
  <si>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</si>
  <si>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</si>
  <si>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</si>
  <si>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</si>
  <si>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</si>
  <si>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</si>
  <si>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</si>
  <si>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</si>
  <si>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</si>
  <si>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</si>
  <si>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</si>
  <si>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</si>
  <si>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</si>
  <si>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</si>
  <si>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</si>
  <si>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</si>
  <si>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</si>
  <si>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</si>
  <si>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</si>
  <si>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</si>
  <si>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</si>
  <si>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</si>
  <si>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</si>
  <si>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</si>
  <si>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</si>
  <si>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</si>
  <si>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</si>
  <si>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</si>
  <si>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</si>
  <si>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</si>
  <si>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</si>
  <si>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</si>
  <si>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</si>
  <si>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</si>
  <si>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</si>
  <si>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</si>
  <si>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</si>
  <si>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</si>
  <si>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</si>
  <si>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</si>
  <si>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</si>
  <si>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</si>
  <si>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</si>
  <si>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</si>
  <si>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</si>
  <si>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</si>
  <si>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</si>
  <si>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</si>
  <si>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</si>
  <si>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</si>
  <si>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</si>
  <si>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</si>
  <si>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</si>
  <si>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</si>
  <si>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</si>
  <si>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</si>
  <si>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</si>
  <si>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</si>
  <si>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</si>
  <si>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</si>
  <si>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</si>
  <si>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</si>
  <si>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</si>
  <si>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</si>
  <si>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</si>
  <si>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</si>
  <si>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</si>
  <si>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</si>
  <si>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</si>
  <si>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</si>
  <si>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</si>
  <si>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</si>
  <si>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</si>
  <si>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</si>
  <si>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</si>
  <si>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</si>
  <si>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</si>
  <si>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</si>
  <si>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</si>
  <si>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</si>
  <si>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</si>
  <si>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</si>
  <si>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</si>
  <si>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</si>
  <si>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</si>
  <si>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</si>
  <si>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</si>
  <si>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</si>
  <si>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</si>
  <si>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</si>
  <si>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</si>
  <si>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</si>
  <si>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</si>
  <si>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</si>
  <si>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</si>
  <si>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</si>
  <si>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</si>
  <si>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</si>
  <si>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</si>
  <si>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</si>
  <si>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</si>
  <si>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</si>
  <si>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</si>
  <si>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</si>
  <si>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</si>
  <si>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</si>
  <si>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</si>
  <si>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</si>
  <si>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</si>
  <si>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</si>
  <si>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</si>
  <si>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</si>
  <si>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</si>
  <si>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</si>
  <si>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</si>
  <si>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</si>
  <si>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</si>
  <si>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</si>
  <si>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</si>
  <si>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</si>
  <si>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</si>
  <si>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</si>
  <si>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</si>
  <si>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</si>
  <si>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</si>
  <si>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</si>
  <si>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</si>
  <si>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</si>
  <si>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</si>
  <si>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</si>
  <si>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</si>
  <si>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</si>
  <si>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</si>
  <si>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</si>
  <si>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</si>
  <si>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</si>
  <si>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</si>
  <si>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</si>
  <si>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</si>
  <si>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</si>
  <si>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</si>
  <si>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</si>
  <si>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</si>
  <si>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</si>
  <si>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</si>
  <si>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</si>
  <si>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</si>
  <si>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</si>
  <si>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</si>
  <si>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</si>
  <si>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</si>
  <si>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</si>
  <si>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</si>
  <si>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</si>
  <si>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</si>
  <si>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</si>
  <si>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</si>
  <si>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</si>
  <si>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</si>
  <si>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</si>
  <si>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</si>
  <si>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</si>
  <si>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</si>
  <si>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</si>
  <si>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</si>
  <si>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</si>
  <si>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</si>
  <si>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</si>
  <si>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</si>
  <si>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</si>
  <si>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</si>
  <si>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</si>
  <si>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</si>
  <si>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</si>
  <si>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</si>
  <si>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</si>
  <si>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</si>
  <si>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</si>
  <si>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</si>
  <si>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</si>
  <si>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</si>
  <si>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</si>
  <si>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</si>
  <si>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</si>
  <si>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</si>
  <si>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</si>
  <si>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</si>
  <si>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</si>
  <si>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</si>
  <si>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</si>
  <si>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</si>
  <si>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</si>
  <si>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</si>
  <si>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</si>
  <si>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</si>
  <si>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</si>
  <si>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</si>
  <si>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</si>
  <si>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</si>
  <si>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</si>
  <si>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</si>
  <si>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</si>
  <si>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</si>
  <si>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</si>
  <si>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</si>
  <si>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</si>
  <si>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</si>
  <si>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</si>
  <si>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</si>
  <si>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</si>
  <si>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</si>
  <si>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</si>
  <si>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</si>
  <si>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</si>
  <si>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</si>
  <si>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</si>
  <si>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</si>
  <si>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</si>
  <si>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</si>
  <si>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</si>
  <si>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</si>
  <si>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</si>
  <si>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</si>
  <si>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</si>
  <si>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</si>
  <si>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</si>
  <si>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</si>
  <si>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</si>
  <si>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</si>
  <si>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</si>
  <si>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</si>
  <si>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</si>
  <si>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</si>
  <si>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</si>
  <si>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</si>
  <si>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</si>
  <si>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</si>
  <si>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</si>
  <si>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</si>
  <si>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</si>
  <si>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</si>
  <si>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</si>
  <si>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</si>
  <si>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</si>
  <si>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</si>
  <si>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</si>
  <si>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</si>
  <si>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</si>
  <si>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</si>
  <si>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</si>
  <si>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</si>
  <si>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</si>
  <si>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</si>
  <si>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</si>
  <si>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</si>
  <si>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</si>
  <si>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</si>
  <si>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</si>
  <si>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</si>
  <si>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</si>
  <si>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</si>
  <si>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</si>
  <si>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</si>
  <si>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</si>
  <si>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</si>
  <si>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</si>
  <si>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</si>
  <si>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</si>
  <si>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</si>
  <si>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</si>
  <si>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</si>
  <si>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</si>
  <si>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</si>
  <si>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</si>
  <si>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</si>
  <si>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</si>
  <si>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</si>
  <si>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</si>
  <si>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</si>
  <si>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</si>
  <si>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</si>
  <si>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</si>
  <si>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</si>
  <si>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</si>
  <si>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</si>
  <si>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</si>
  <si>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</si>
  <si>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</si>
  <si>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</si>
  <si>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</si>
  <si>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</si>
  <si>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</si>
  <si>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</si>
  <si>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</si>
  <si>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</si>
  <si>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</si>
  <si>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</si>
  <si>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</si>
  <si>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</si>
  <si>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</si>
  <si>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</si>
  <si>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</si>
  <si>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</si>
  <si>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</si>
  <si>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</si>
  <si>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</si>
  <si>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</si>
  <si>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</si>
  <si>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</si>
  <si>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</si>
  <si>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</si>
  <si>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</si>
  <si>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</si>
  <si>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</si>
  <si>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</si>
  <si>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</si>
  <si>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</si>
  <si>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</si>
  <si>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</si>
  <si>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</si>
  <si>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</si>
  <si>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</si>
  <si>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</si>
  <si>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</si>
  <si>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</si>
  <si>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</si>
  <si>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</si>
  <si>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</si>
  <si>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</si>
  <si>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</si>
  <si>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</si>
  <si>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</si>
  <si>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</si>
  <si>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</si>
  <si>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</si>
  <si>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</si>
  <si>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</si>
  <si>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</si>
  <si>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</si>
  <si>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</si>
  <si>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</si>
  <si>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</si>
  <si>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</si>
  <si>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</si>
  <si>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</si>
  <si>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</si>
  <si>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</si>
  <si>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</si>
  <si>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</si>
  <si>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</si>
  <si>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</si>
  <si>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</si>
  <si>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</si>
  <si>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</si>
  <si>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</si>
  <si>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</si>
  <si>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</si>
  <si>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</si>
  <si>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</si>
  <si>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</si>
  <si>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</si>
  <si>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</si>
  <si>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</si>
  <si>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</si>
  <si>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</si>
  <si>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</si>
  <si>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</si>
  <si>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</si>
  <si>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</si>
  <si>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</si>
  <si>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</si>
  <si>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</si>
  <si>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</si>
  <si>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</si>
  <si>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</si>
  <si>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</si>
  <si>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</si>
  <si>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</si>
  <si>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</si>
  <si>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</si>
  <si>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</si>
  <si>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</si>
  <si>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</si>
  <si>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</si>
  <si>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</si>
  <si>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</si>
  <si>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</si>
  <si>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</si>
  <si>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</si>
  <si>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</si>
  <si>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</si>
  <si>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</si>
  <si>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</si>
  <si>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</si>
  <si>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</si>
  <si>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</si>
  <si>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</si>
  <si>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</si>
  <si>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</si>
  <si>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</si>
  <si>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</si>
  <si>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</si>
  <si>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</si>
  <si>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</si>
  <si>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</si>
  <si>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</si>
  <si>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</si>
  <si>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</si>
  <si>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</si>
  <si>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</si>
  <si>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</si>
  <si>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</si>
  <si>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</si>
  <si>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</si>
  <si>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</si>
  <si>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</si>
  <si>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</si>
  <si>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</si>
  <si>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</si>
  <si>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</si>
  <si>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</si>
  <si>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</si>
  <si>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</si>
  <si>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</si>
  <si>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</si>
  <si>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</si>
  <si>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</si>
  <si>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</si>
  <si>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</si>
  <si>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</si>
  <si>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</si>
  <si>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</si>
  <si>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</si>
  <si>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</si>
  <si>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</si>
  <si>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</si>
  <si>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</si>
  <si>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</si>
  <si>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</si>
  <si>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</si>
  <si>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</si>
  <si>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</si>
  <si>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</si>
  <si>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</si>
  <si>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</si>
  <si>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</si>
  <si>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</si>
  <si>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</si>
  <si>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</si>
  <si>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</si>
  <si>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</si>
  <si>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</si>
  <si>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</si>
  <si>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</si>
  <si>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</si>
  <si>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</si>
  <si>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</si>
  <si>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</si>
  <si>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</si>
  <si>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</si>
  <si>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</si>
  <si>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</si>
  <si>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</si>
  <si>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</si>
  <si>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</si>
  <si>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</si>
  <si>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</si>
  <si>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</si>
  <si>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</si>
  <si>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</si>
  <si>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</si>
  <si>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</si>
  <si>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</si>
  <si>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</si>
  <si>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</si>
  <si>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</si>
  <si>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</si>
  <si>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</si>
  <si>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</si>
  <si>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</si>
  <si>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</si>
  <si>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</si>
  <si>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</si>
  <si>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</si>
  <si>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</si>
  <si>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</si>
  <si>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</si>
  <si>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</si>
  <si>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</si>
  <si>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</si>
  <si>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</si>
  <si>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</si>
  <si>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</si>
  <si>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</si>
  <si>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</si>
  <si>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</si>
  <si>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</si>
  <si>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</si>
  <si>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</si>
  <si>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</si>
  <si>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</si>
  <si>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</si>
  <si>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</si>
  <si>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</si>
  <si>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</si>
  <si>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</si>
  <si>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</si>
  <si>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</si>
  <si>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</si>
  <si>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</si>
  <si>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</si>
  <si>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</si>
  <si>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</si>
  <si>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</si>
  <si>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</si>
  <si>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</si>
  <si>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</si>
  <si>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</si>
  <si>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</si>
  <si>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</si>
  <si>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</si>
  <si>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</si>
  <si>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</si>
  <si>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</si>
  <si>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</si>
  <si>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</si>
  <si>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</si>
  <si>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</si>
  <si>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</si>
  <si>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</si>
  <si>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</si>
  <si>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</si>
  <si>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</si>
  <si>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</si>
  <si>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</si>
  <si>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</si>
  <si>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</si>
  <si>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</si>
  <si>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</si>
  <si>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</si>
  <si>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</si>
  <si>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</si>
  <si>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</si>
  <si>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</si>
  <si>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</si>
  <si>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</si>
  <si>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</si>
  <si>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</si>
  <si>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</si>
  <si>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</si>
  <si>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</si>
  <si>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</si>
  <si>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</si>
  <si>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</si>
  <si>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</si>
  <si>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</si>
  <si>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</si>
  <si>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</si>
  <si>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</si>
  <si>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</si>
  <si>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</si>
  <si>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</si>
  <si>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</si>
  <si>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</si>
  <si>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</si>
  <si>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</si>
  <si>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</si>
  <si>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</si>
  <si>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</si>
  <si>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</si>
  <si>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</si>
  <si>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</si>
  <si>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</si>
  <si>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</si>
  <si>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</si>
  <si>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</si>
  <si>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</si>
  <si>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</si>
  <si>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</si>
  <si>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</si>
  <si>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</si>
  <si>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</si>
  <si>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</si>
  <si>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</si>
  <si>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</si>
  <si>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</si>
  <si>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</si>
  <si>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</si>
  <si>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</si>
  <si>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</si>
  <si>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</si>
  <si>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</si>
  <si>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</si>
  <si>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</si>
  <si>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</si>
  <si>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</si>
  <si>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</si>
  <si>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</si>
  <si>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</si>
  <si>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</si>
  <si>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</si>
  <si>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</si>
  <si>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</si>
  <si>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</si>
  <si>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</si>
  <si>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</si>
  <si>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</si>
  <si>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</si>
  <si>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</si>
  <si>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</si>
  <si>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</si>
  <si>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</si>
  <si>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</si>
  <si>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</si>
  <si>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</si>
  <si>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</si>
  <si>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</si>
  <si>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</si>
  <si>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</si>
  <si>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</si>
  <si>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</si>
  <si>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</si>
  <si>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</si>
  <si>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</si>
  <si>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</si>
  <si>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</si>
  <si>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</si>
  <si>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</si>
  <si>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</si>
  <si>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</si>
  <si>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</si>
  <si>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</si>
  <si>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</si>
  <si>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</si>
  <si>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</si>
  <si>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</si>
  <si>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</si>
  <si>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</si>
  <si>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</si>
  <si>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</si>
  <si>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</si>
  <si>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</si>
  <si>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</si>
  <si>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</si>
  <si>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</si>
  <si>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</si>
  <si>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</si>
  <si>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</si>
  <si>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</si>
  <si>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</si>
  <si>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</si>
  <si>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</si>
  <si>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</si>
  <si>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</si>
  <si>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</si>
  <si>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</si>
  <si>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</si>
  <si>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</si>
  <si>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</si>
  <si>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</si>
  <si>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</si>
  <si>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</si>
  <si>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</si>
  <si>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</si>
  <si>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</si>
  <si>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</si>
  <si>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</si>
  <si>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</si>
  <si>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</si>
  <si>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</si>
  <si>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</si>
  <si>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</si>
  <si>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</si>
  <si>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</si>
  <si>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</si>
  <si>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</si>
  <si>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</si>
  <si>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</si>
  <si>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</si>
  <si>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</si>
  <si>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</si>
  <si>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</si>
  <si>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</si>
  <si>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</si>
  <si>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</si>
  <si>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</si>
  <si>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</si>
  <si>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</si>
  <si>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</si>
  <si>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</si>
  <si>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</si>
  <si>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</si>
  <si>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</si>
  <si>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</si>
  <si>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</si>
  <si>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</si>
  <si>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</si>
  <si>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</si>
  <si>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</si>
  <si>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</si>
  <si>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</si>
  <si>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</si>
  <si>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</si>
  <si>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</si>
  <si>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</si>
  <si>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</si>
  <si>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</si>
  <si>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</si>
  <si>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</si>
  <si>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</si>
  <si>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</si>
  <si>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</si>
  <si>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</si>
  <si>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</si>
  <si>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</si>
  <si>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</si>
  <si>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</si>
  <si>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</si>
  <si>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</si>
  <si>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</si>
  <si>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</si>
  <si>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</si>
  <si>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</si>
  <si>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</si>
  <si>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</si>
  <si>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</si>
  <si>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</si>
  <si>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</si>
  <si>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</si>
  <si>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</si>
  <si>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</si>
  <si>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</si>
  <si>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</si>
  <si>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</si>
  <si>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</si>
  <si>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</si>
  <si>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</si>
  <si>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</si>
  <si>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</si>
  <si>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</si>
  <si>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</si>
  <si>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</si>
  <si>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</si>
  <si>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</si>
  <si>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</si>
  <si>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</si>
  <si>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</si>
  <si>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</si>
  <si>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</si>
  <si>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</si>
  <si>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</si>
  <si>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</si>
  <si>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</si>
  <si>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</si>
  <si>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</si>
  <si>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</si>
  <si>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</si>
  <si>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</si>
  <si>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</si>
  <si>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</si>
  <si>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</si>
  <si>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</si>
  <si>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</si>
  <si>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</si>
  <si>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</si>
  <si>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</si>
  <si>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</si>
  <si>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</si>
  <si>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</si>
  <si>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</si>
  <si>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</si>
  <si>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</si>
  <si>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</si>
  <si>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</si>
  <si>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</si>
  <si>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</si>
  <si>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</si>
  <si>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</si>
  <si>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</si>
  <si>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</si>
  <si>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</si>
  <si>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</si>
  <si>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</si>
  <si>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</si>
  <si>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</si>
  <si>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</si>
  <si>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</si>
  <si>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</si>
  <si>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</si>
  <si>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</si>
  <si>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</si>
  <si>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</si>
  <si>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</si>
  <si>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</si>
  <si>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</si>
  <si>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</si>
  <si>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</si>
  <si>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</si>
  <si>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</si>
  <si>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</si>
  <si>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</si>
  <si>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</si>
  <si>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</si>
  <si>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</si>
  <si>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</si>
  <si>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</si>
  <si>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</si>
  <si>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</si>
  <si>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</si>
  <si>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</si>
  <si>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</si>
  <si>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</si>
  <si>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</si>
  <si>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</si>
  <si>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</si>
  <si>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</si>
  <si>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</si>
  <si>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</si>
  <si>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</si>
  <si>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</si>
  <si>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</si>
  <si>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</si>
  <si>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</si>
  <si>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</si>
  <si>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</si>
  <si>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</si>
  <si>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</si>
  <si>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</si>
  <si>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</si>
  <si>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</si>
  <si>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</si>
  <si>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</si>
  <si>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</si>
  <si>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</si>
  <si>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</si>
  <si>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</si>
  <si>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</si>
  <si>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</si>
  <si>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</si>
  <si>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</si>
  <si>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</si>
  <si>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</si>
  <si>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</si>
  <si>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</si>
  <si>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</si>
  <si>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</si>
  <si>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</si>
  <si>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</si>
  <si>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</si>
  <si>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</si>
  <si>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</si>
  <si>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</si>
  <si>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</si>
  <si>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</si>
  <si>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</si>
  <si>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</si>
  <si>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</si>
  <si>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</si>
  <si>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</si>
  <si>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</si>
  <si>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</si>
  <si>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</si>
  <si>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</si>
  <si>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</si>
  <si>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</si>
  <si>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</si>
  <si>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</si>
  <si>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</si>
  <si>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</si>
  <si>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</si>
  <si>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</si>
  <si>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</si>
  <si>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</si>
  <si>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</si>
  <si>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</si>
  <si>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</si>
  <si>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</si>
  <si>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</si>
  <si>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</si>
  <si>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</si>
  <si>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</si>
  <si>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</si>
  <si>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</si>
  <si>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</si>
  <si>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</si>
  <si>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</si>
  <si>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</si>
  <si>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</si>
  <si>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</si>
  <si>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</si>
  <si>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</si>
  <si>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</si>
  <si>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</si>
  <si>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</si>
  <si>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</si>
  <si>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</si>
  <si>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</si>
  <si>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</si>
  <si>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</si>
  <si>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</si>
  <si>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</si>
  <si>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</si>
  <si>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</si>
  <si>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</si>
  <si>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</si>
  <si>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</si>
  <si>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</si>
  <si>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</si>
  <si>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</si>
  <si>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</si>
  <si>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</si>
  <si>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</si>
  <si>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</si>
  <si>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</si>
  <si>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</si>
  <si>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</si>
  <si>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</si>
  <si>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</si>
  <si>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</si>
  <si>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</si>
  <si>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</si>
  <si>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</si>
  <si>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</si>
  <si>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</si>
  <si>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</si>
  <si>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</si>
  <si>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</si>
  <si>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</si>
  <si>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</si>
  <si>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</si>
  <si>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</si>
  <si>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</si>
  <si>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</si>
  <si>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</si>
  <si>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</si>
  <si>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</si>
  <si>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</si>
  <si>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</si>
  <si>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</si>
  <si>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</si>
  <si>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</si>
  <si>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</si>
  <si>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</si>
  <si>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</si>
  <si>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</si>
  <si>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</si>
  <si>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</si>
  <si>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</si>
  <si>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</si>
  <si>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</si>
  <si>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</si>
  <si>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</si>
  <si>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</si>
  <si>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</si>
  <si>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</si>
  <si>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</si>
  <si>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</si>
  <si>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</si>
  <si>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</si>
  <si>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</si>
  <si>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</si>
  <si>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</si>
  <si>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</si>
  <si>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</si>
  <si>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</si>
  <si>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</si>
  <si>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</si>
  <si>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</si>
  <si>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</si>
  <si>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</si>
  <si>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</si>
  <si>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</si>
  <si>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</si>
  <si>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</si>
  <si>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</si>
  <si>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</si>
  <si>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</si>
  <si>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</si>
  <si>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</si>
  <si>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</si>
  <si>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</si>
  <si>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</si>
  <si>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</si>
  <si>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</si>
  <si>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</si>
  <si>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</si>
  <si>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</si>
  <si>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</si>
  <si>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</si>
  <si>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</si>
  <si>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</si>
  <si>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</si>
  <si>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</si>
  <si>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</si>
  <si>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</si>
  <si>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</si>
  <si>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</si>
  <si>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</si>
  <si>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</si>
  <si>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</si>
  <si>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</si>
  <si>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</si>
  <si>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</si>
  <si>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</si>
  <si>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</si>
  <si>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</si>
  <si>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</si>
  <si>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</si>
  <si>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</si>
  <si>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</si>
  <si>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</si>
  <si>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</si>
  <si>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</si>
  <si>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</si>
  <si>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</si>
  <si>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</si>
  <si>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</si>
  <si>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</si>
  <si>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</si>
  <si>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</si>
  <si>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</si>
  <si>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</si>
  <si>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</si>
  <si>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</si>
  <si>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</si>
  <si>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</si>
  <si>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</si>
  <si>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</si>
  <si>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</si>
  <si>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</si>
  <si>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</si>
  <si>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</si>
  <si>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</si>
  <si>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</si>
  <si>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</si>
  <si>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</si>
  <si>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</si>
  <si>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</si>
  <si>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</si>
  <si>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</si>
  <si>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</si>
  <si>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</si>
  <si>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</si>
  <si>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</si>
  <si>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</si>
  <si>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</si>
  <si>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</si>
  <si>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</si>
  <si>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</si>
  <si>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</si>
  <si>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</si>
  <si>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</si>
  <si>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</si>
  <si>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</si>
  <si>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</si>
  <si>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</si>
  <si>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</si>
  <si>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</si>
  <si>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</si>
  <si>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</si>
  <si>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</si>
  <si>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</si>
  <si>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</si>
  <si>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</si>
  <si>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</si>
  <si>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</si>
  <si>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</si>
  <si>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</si>
  <si>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</si>
  <si>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</si>
  <si>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</si>
  <si>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</si>
  <si>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</si>
  <si>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</si>
  <si>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</si>
  <si>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</si>
  <si>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</si>
  <si>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</si>
  <si>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</si>
  <si>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</si>
  <si>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</si>
  <si>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</si>
  <si>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</si>
  <si>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</si>
  <si>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</si>
  <si>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</si>
  <si>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</si>
  <si>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</si>
  <si>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</si>
  <si>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</si>
  <si>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</si>
  <si>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</si>
  <si>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</si>
  <si>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</si>
  <si>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</si>
  <si>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</si>
  <si>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</si>
  <si>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</si>
  <si>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</si>
  <si>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</si>
  <si>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</si>
  <si>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</si>
  <si>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</si>
  <si>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</si>
  <si>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</si>
  <si>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</si>
  <si>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</si>
  <si>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</si>
  <si>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</si>
  <si>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</si>
  <si>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</si>
  <si>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</si>
  <si>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</si>
  <si>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</si>
  <si>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</si>
  <si>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</si>
  <si>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</si>
  <si>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</si>
  <si>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</si>
  <si>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</si>
  <si>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</si>
  <si>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</si>
  <si>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</si>
  <si>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</si>
  <si>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</si>
  <si>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</si>
  <si>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</si>
  <si>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</si>
  <si>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</si>
  <si>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</si>
  <si>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</si>
  <si>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</si>
  <si>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</si>
  <si>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</si>
  <si>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</si>
  <si>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</si>
  <si>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</si>
  <si>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</si>
  <si>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</si>
  <si>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</si>
  <si>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</si>
  <si>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</si>
  <si>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</si>
  <si>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</si>
  <si>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</si>
  <si>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</si>
  <si>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</si>
  <si>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</si>
  <si>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</si>
  <si>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</si>
  <si>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</si>
  <si>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</si>
  <si>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</si>
  <si>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</si>
  <si>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</si>
  <si>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</si>
  <si>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</si>
  <si>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</si>
  <si>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</si>
  <si>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</si>
  <si>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</si>
  <si>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</si>
  <si>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</si>
  <si>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</si>
  <si>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</si>
  <si>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</si>
  <si>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</si>
  <si>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</si>
  <si>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</si>
  <si>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</si>
  <si>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</si>
  <si>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</si>
  <si>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</si>
  <si>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</si>
  <si>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</si>
  <si>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</si>
  <si>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</si>
  <si>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</si>
  <si>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</si>
  <si>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</si>
  <si>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</si>
  <si>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</si>
  <si>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</si>
  <si>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</si>
  <si>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</si>
  <si>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</si>
  <si>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</si>
  <si>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</si>
  <si>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</si>
  <si>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</si>
  <si>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</si>
  <si>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</si>
  <si>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</si>
  <si>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</si>
  <si>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</si>
  <si>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</si>
  <si>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</si>
  <si>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</si>
  <si>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</si>
  <si>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</si>
  <si>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</si>
  <si>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</si>
  <si>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</si>
  <si>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</si>
  <si>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</si>
  <si>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</si>
  <si>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</si>
  <si>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</si>
  <si>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</si>
  <si>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</si>
  <si>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</si>
  <si>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</si>
  <si>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</si>
  <si>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</si>
  <si>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</si>
  <si>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</si>
  <si>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</si>
  <si>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</si>
  <si>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</si>
  <si>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</si>
  <si>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</si>
  <si>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</si>
  <si>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</si>
  <si>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</si>
  <si>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</si>
  <si>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</si>
  <si>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</si>
  <si>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</si>
  <si>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</si>
  <si>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</si>
  <si>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</si>
  <si>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</si>
  <si>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</si>
  <si>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</si>
  <si>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</si>
  <si>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</si>
  <si>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</si>
  <si>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</si>
  <si>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</si>
  <si>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</si>
  <si>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</si>
  <si>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</si>
  <si>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</si>
  <si>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</si>
  <si>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</si>
  <si>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</si>
  <si>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</si>
  <si>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</si>
  <si>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</si>
  <si>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</si>
  <si>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</si>
  <si>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</si>
  <si>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</si>
  <si>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</si>
  <si>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</si>
  <si>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</si>
  <si>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</si>
  <si>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</si>
  <si>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</si>
  <si>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</si>
  <si>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</si>
  <si>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</si>
  <si>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</si>
  <si>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</si>
  <si>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</si>
  <si>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</si>
  <si>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</si>
  <si>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</si>
  <si>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</si>
  <si>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</si>
  <si>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</si>
  <si>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</si>
  <si>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</si>
  <si>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</si>
  <si>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</si>
  <si>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</si>
  <si>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</si>
  <si>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</si>
  <si>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</si>
  <si>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</si>
  <si>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</si>
  <si>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</si>
  <si>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</si>
  <si>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</si>
  <si>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</si>
  <si>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</si>
  <si>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</si>
  <si>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</si>
  <si>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</si>
  <si>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</si>
  <si>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</si>
  <si>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</si>
  <si>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</si>
  <si>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</si>
  <si>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</si>
  <si>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</si>
  <si>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</si>
  <si>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</si>
  <si>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</si>
  <si>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</si>
  <si>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</si>
  <si>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</si>
  <si>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</si>
  <si>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</si>
  <si>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</si>
  <si>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</si>
  <si>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</si>
  <si>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</si>
  <si>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</si>
  <si>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</si>
  <si>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</si>
  <si>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</si>
  <si>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</si>
  <si>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</si>
  <si>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</si>
  <si>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</si>
  <si>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</si>
  <si>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</si>
  <si>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</si>
  <si>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</si>
  <si>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</si>
  <si>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</si>
  <si>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</si>
  <si>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</si>
  <si>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</si>
  <si>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</si>
  <si>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</si>
  <si>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</si>
  <si>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</si>
  <si>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</si>
  <si>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</si>
  <si>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</si>
  <si>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</si>
  <si>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</si>
  <si>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</si>
  <si>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</si>
  <si>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</si>
  <si>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</si>
  <si>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</si>
  <si>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</si>
  <si>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</si>
  <si>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</si>
  <si>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</si>
  <si>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</si>
  <si>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</si>
  <si>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</si>
  <si>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</si>
  <si>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</si>
  <si>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</si>
  <si>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</si>
  <si>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</si>
  <si>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</si>
  <si>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</si>
  <si>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</si>
  <si>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</si>
  <si>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</si>
  <si>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</si>
  <si>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</si>
  <si>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</si>
  <si>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</si>
  <si>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</si>
  <si>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</si>
  <si>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</si>
  <si>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</si>
  <si>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</si>
  <si>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</si>
  <si>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</si>
  <si>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</si>
  <si>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</si>
  <si>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</si>
  <si>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</si>
  <si>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</si>
  <si>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</si>
  <si>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</si>
  <si>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</si>
  <si>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</si>
  <si>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</si>
  <si>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</si>
  <si>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</si>
  <si>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</si>
  <si>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</si>
  <si>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</si>
  <si>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</si>
  <si>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</si>
  <si>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</si>
  <si>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</si>
  <si>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</si>
  <si>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</si>
  <si>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</si>
  <si>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</si>
  <si>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</si>
  <si>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</si>
  <si>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</si>
  <si>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</si>
  <si>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</si>
  <si>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</si>
  <si>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</si>
  <si>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</si>
  <si>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</si>
  <si>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</si>
  <si>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</si>
  <si>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</si>
  <si>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</si>
  <si>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</si>
  <si>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</si>
  <si>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</si>
  <si>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</si>
  <si>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</si>
  <si>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</si>
  <si>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</si>
  <si>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</si>
  <si>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</si>
  <si>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</si>
  <si>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</si>
  <si>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</si>
  <si>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</si>
  <si>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</si>
  <si>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</si>
  <si>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</si>
  <si>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</si>
  <si>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</si>
  <si>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</si>
  <si>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</si>
  <si>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</si>
  <si>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</si>
  <si>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</si>
  <si>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</si>
  <si>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</si>
  <si>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</si>
  <si>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</si>
  <si>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</si>
  <si>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</si>
  <si>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</si>
  <si>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</si>
  <si>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</si>
  <si>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</si>
  <si>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</si>
  <si>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</si>
  <si>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</si>
  <si>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</si>
  <si>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</si>
  <si>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</si>
  <si>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</si>
  <si>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</si>
  <si>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</si>
  <si>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</si>
  <si>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</si>
  <si>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</si>
  <si>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</si>
  <si>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</si>
  <si>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</si>
  <si>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</si>
  <si>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</si>
  <si>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</si>
  <si>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</si>
  <si>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</si>
  <si>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</si>
  <si>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</si>
  <si>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</si>
  <si>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</si>
  <si>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</si>
  <si>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</si>
  <si>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</si>
  <si>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</si>
  <si>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</si>
  <si>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</si>
  <si>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</si>
  <si>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</si>
  <si>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</si>
  <si>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</si>
  <si>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</si>
  <si>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</si>
  <si>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</si>
  <si>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</si>
  <si>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</si>
  <si>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</si>
  <si>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</si>
  <si>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</si>
  <si>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</si>
  <si>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</si>
  <si>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</si>
  <si>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</si>
  <si>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</si>
  <si>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</si>
  <si>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</si>
  <si>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</si>
  <si>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</si>
  <si>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</si>
  <si>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</si>
  <si>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</si>
  <si>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</si>
  <si>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</si>
  <si>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</si>
  <si>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</si>
  <si>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</si>
  <si>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</si>
  <si>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</si>
  <si>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</si>
  <si>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</si>
  <si>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</si>
  <si>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</si>
  <si>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</si>
  <si>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</si>
  <si>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</si>
  <si>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</si>
  <si>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</si>
  <si>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</si>
  <si>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</si>
  <si>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</si>
  <si>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</si>
  <si>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</si>
  <si>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</si>
  <si>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</si>
  <si>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</si>
  <si>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</si>
  <si>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</si>
  <si>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</si>
  <si>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</si>
  <si>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</si>
  <si>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</si>
  <si>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</si>
  <si>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</si>
  <si>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</si>
  <si>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</si>
  <si>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</si>
  <si>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</si>
  <si>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</si>
  <si>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</si>
  <si>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</si>
  <si>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</si>
  <si>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</si>
  <si>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</si>
  <si>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</si>
  <si>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</si>
  <si>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</si>
  <si>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</si>
  <si>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</si>
  <si>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</si>
  <si>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</si>
  <si>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</si>
  <si>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</si>
  <si>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</si>
  <si>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</si>
  <si>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</si>
  <si>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</si>
  <si>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</si>
  <si>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</si>
  <si>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</si>
  <si>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</si>
  <si>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</si>
  <si>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</si>
  <si>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</si>
  <si>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</si>
  <si>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</si>
  <si>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</si>
  <si>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</si>
  <si>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</si>
  <si>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</si>
  <si>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</si>
  <si>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</si>
  <si>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</si>
  <si>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</si>
  <si>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</si>
  <si>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</si>
  <si>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</si>
  <si>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</si>
  <si>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</si>
  <si>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</si>
  <si>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</si>
  <si>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</si>
  <si>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</si>
  <si>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</si>
  <si>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</si>
  <si>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</si>
  <si>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</si>
  <si>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</si>
  <si>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</si>
  <si>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</si>
  <si>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</si>
  <si>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</si>
  <si>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</si>
  <si>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</si>
  <si>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</si>
  <si>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</si>
  <si>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</si>
  <si>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</si>
  <si>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</si>
  <si>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</si>
  <si>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</si>
  <si>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</si>
  <si>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</si>
  <si>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</si>
  <si>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</si>
  <si>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</si>
  <si>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</si>
  <si>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</si>
  <si>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</si>
  <si>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</si>
  <si>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</si>
  <si>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</si>
  <si>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</si>
  <si>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</si>
  <si>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</si>
  <si>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</si>
  <si>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</si>
  <si>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</si>
  <si>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</si>
  <si>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</si>
  <si>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</si>
  <si>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</si>
  <si>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</si>
  <si>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</si>
  <si>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</si>
  <si>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</si>
  <si>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</si>
  <si>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</si>
  <si>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</si>
  <si>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</si>
  <si>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</si>
  <si>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</si>
  <si>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</si>
  <si>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</si>
  <si>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</si>
  <si>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</si>
  <si>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</si>
  <si>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</si>
  <si>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</si>
  <si>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</si>
  <si>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</si>
  <si>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</si>
  <si>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</si>
  <si>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</si>
  <si>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</si>
  <si>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</si>
  <si>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</si>
  <si>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</si>
  <si>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</si>
  <si>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</si>
  <si>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</si>
  <si>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</si>
  <si>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</si>
  <si>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</si>
  <si>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</si>
  <si>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</si>
  <si>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</si>
  <si>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</si>
  <si>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</si>
  <si>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</si>
  <si>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</si>
  <si>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</si>
  <si>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</si>
  <si>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</si>
  <si>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</si>
  <si>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</si>
  <si>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</si>
  <si>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</si>
  <si>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</si>
  <si>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</si>
  <si>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</si>
  <si>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</si>
  <si>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</si>
  <si>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</si>
  <si>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</si>
  <si>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</si>
  <si>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</si>
  <si>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</si>
  <si>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</si>
  <si>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</si>
  <si>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</si>
  <si>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</si>
  <si>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</si>
  <si>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</si>
  <si>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</si>
  <si>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</si>
  <si>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</si>
  <si>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</si>
  <si>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</si>
  <si>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</si>
  <si>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</si>
  <si>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</si>
  <si>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</si>
  <si>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</si>
  <si>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</si>
  <si>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</si>
  <si>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</si>
  <si>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</si>
  <si>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</si>
  <si>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</si>
  <si>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</si>
  <si>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</si>
  <si>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</si>
  <si>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</si>
  <si>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</si>
  <si>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</si>
  <si>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</si>
  <si>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</si>
  <si>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</si>
  <si>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</si>
  <si>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</si>
  <si>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</si>
  <si>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</si>
  <si>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</si>
  <si>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</si>
  <si>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</si>
  <si>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</si>
  <si>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</si>
  <si>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</si>
  <si>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</si>
  <si>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</si>
  <si>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</si>
  <si>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</si>
  <si>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</si>
  <si>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</si>
  <si>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</si>
  <si>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</si>
  <si>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</si>
  <si>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</si>
  <si>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</si>
  <si>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</si>
  <si>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</si>
  <si>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</si>
  <si>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</si>
  <si>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</si>
  <si>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</si>
  <si>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</si>
  <si>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</si>
  <si>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</si>
  <si>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</si>
  <si>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</si>
  <si>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</si>
  <si>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</si>
  <si>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</si>
  <si>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</si>
  <si>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</si>
  <si>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</si>
  <si>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</si>
  <si>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</si>
  <si>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</si>
  <si>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</si>
  <si>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</si>
  <si>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</si>
  <si>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</si>
  <si>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</si>
  <si>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</si>
  <si>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</si>
  <si>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</si>
  <si>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</si>
  <si>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</si>
  <si>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</si>
  <si>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</si>
  <si>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</si>
  <si>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</si>
  <si>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</si>
  <si>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</si>
  <si>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</si>
  <si>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</si>
  <si>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</si>
  <si>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</si>
  <si>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</si>
  <si>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</si>
  <si>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</si>
  <si>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</si>
  <si>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</si>
  <si>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</si>
  <si>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</si>
  <si>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</si>
  <si>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</si>
  <si>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</si>
  <si>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</si>
  <si>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</si>
  <si>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</si>
  <si>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</si>
  <si>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</si>
  <si>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</si>
  <si>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</si>
  <si>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</si>
  <si>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</si>
  <si>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</si>
  <si>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</si>
  <si>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</si>
  <si>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</si>
  <si>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</si>
  <si>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</si>
  <si>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</si>
  <si>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</si>
  <si>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</si>
  <si>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</si>
  <si>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</si>
  <si>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</si>
  <si>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</si>
  <si>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</si>
  <si>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</si>
  <si>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</si>
  <si>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</si>
  <si>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</si>
  <si>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</si>
  <si>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</si>
  <si>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</si>
  <si>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</si>
  <si>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</si>
  <si>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</si>
  <si>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</si>
  <si>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</si>
  <si>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</si>
  <si>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</si>
  <si>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</si>
  <si>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</si>
  <si>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</si>
  <si>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</si>
  <si>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</si>
  <si>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</si>
  <si>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</si>
  <si>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</si>
  <si>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</si>
  <si>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</si>
  <si>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</si>
  <si>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</si>
  <si>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</si>
  <si>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</si>
  <si>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</si>
  <si>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</si>
  <si>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</si>
  <si>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</si>
  <si>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</si>
  <si>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</si>
  <si>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</si>
  <si>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</si>
  <si>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</si>
  <si>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</si>
  <si>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</si>
  <si>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</si>
  <si>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</si>
  <si>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</si>
  <si>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</si>
  <si>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</si>
  <si>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</si>
  <si>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</si>
  <si>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</si>
  <si>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</si>
  <si>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</si>
  <si>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</si>
  <si>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</si>
  <si>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</si>
  <si>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</si>
  <si>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</si>
  <si>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</si>
  <si>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</si>
  <si>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</si>
  <si>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</si>
  <si>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</si>
  <si>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</si>
  <si>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</si>
  <si>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</si>
  <si>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</si>
  <si>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</si>
  <si>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</si>
  <si>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</si>
  <si>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</si>
  <si>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</si>
  <si>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</si>
  <si>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</si>
  <si>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</si>
  <si>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</si>
  <si>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</si>
  <si>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</si>
  <si>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</si>
  <si>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</si>
  <si>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</si>
  <si>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</si>
  <si>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</si>
  <si>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</si>
  <si>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</si>
  <si>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</si>
  <si>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</si>
  <si>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</si>
  <si>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</si>
  <si>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</si>
  <si>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</si>
  <si>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</si>
  <si>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</si>
  <si>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</si>
  <si>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</si>
  <si>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</si>
  <si>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</si>
  <si>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</si>
  <si>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</si>
  <si>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</si>
  <si>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</si>
  <si>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</si>
  <si>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</si>
  <si>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</si>
  <si>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</si>
  <si>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</si>
  <si>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</si>
  <si>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</si>
  <si>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</si>
  <si>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</si>
  <si>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</si>
  <si>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</si>
  <si>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</si>
  <si>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</si>
  <si>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</si>
  <si>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</si>
  <si>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</si>
  <si>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</si>
  <si>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</si>
  <si>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</si>
  <si>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</si>
  <si>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</si>
  <si>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</si>
  <si>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</si>
  <si>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</si>
  <si>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</si>
  <si>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</si>
  <si>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</si>
  <si>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</si>
  <si>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</si>
  <si>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</si>
  <si>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</si>
  <si>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</si>
  <si>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</si>
  <si>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</si>
  <si>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</si>
  <si>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</si>
  <si>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</si>
  <si>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</si>
  <si>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</si>
  <si>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</si>
  <si>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</si>
  <si>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</si>
  <si>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</si>
  <si>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</si>
  <si>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</si>
  <si>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</si>
  <si>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</si>
  <si>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</si>
  <si>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</si>
  <si>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</si>
  <si>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</si>
  <si>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</si>
  <si>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</si>
  <si>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</si>
  <si>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</si>
  <si>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</si>
  <si>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</si>
  <si>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</si>
  <si>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</si>
  <si>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</si>
  <si>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</si>
  <si>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</si>
  <si>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</si>
  <si>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</si>
  <si>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</si>
  <si>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</si>
  <si>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</si>
  <si>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</si>
  <si>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</si>
  <si>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</si>
  <si>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</si>
  <si>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</si>
  <si>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</si>
  <si>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</si>
  <si>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</si>
  <si>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</si>
  <si>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</si>
  <si>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</si>
  <si>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</si>
  <si>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</si>
  <si>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</si>
  <si>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</si>
  <si>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</si>
  <si>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</si>
  <si>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</si>
  <si>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</si>
  <si>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</si>
  <si>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</si>
  <si>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</si>
  <si>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</si>
  <si>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</si>
  <si>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</si>
  <si>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</si>
  <si>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</si>
  <si>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</si>
  <si>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</si>
  <si>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</si>
  <si>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</si>
  <si>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</si>
  <si>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</si>
  <si>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</si>
  <si>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</si>
  <si>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</si>
  <si>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</si>
  <si>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</si>
  <si>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</si>
  <si>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</si>
  <si>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</si>
  <si>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</si>
  <si>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</si>
  <si>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</si>
  <si>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</si>
  <si>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</si>
  <si>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</si>
  <si>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</si>
  <si>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</si>
  <si>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</si>
  <si>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</si>
  <si>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</si>
  <si>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</si>
  <si>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</si>
  <si>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</si>
  <si>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</si>
  <si>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</si>
  <si>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</si>
  <si>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</si>
  <si>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</si>
  <si>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</si>
  <si>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</si>
  <si>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</si>
  <si>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</si>
  <si>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</si>
  <si>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</si>
  <si>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</si>
  <si>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</si>
  <si>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</si>
  <si>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</si>
  <si>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</si>
  <si>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</si>
  <si>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</si>
  <si>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</si>
  <si>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</si>
  <si>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</si>
  <si>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</si>
  <si>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</si>
  <si>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</si>
  <si>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</si>
  <si>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</si>
  <si>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</si>
  <si>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</si>
  <si>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</si>
  <si>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</si>
  <si>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</si>
  <si>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</si>
  <si>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</si>
  <si>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</si>
  <si>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</si>
  <si>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</si>
  <si>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</si>
  <si>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</si>
  <si>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</si>
  <si>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</si>
  <si>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</si>
  <si>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</si>
  <si>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</si>
  <si>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</si>
  <si>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</si>
  <si>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</si>
  <si>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</si>
  <si>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</si>
  <si>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</si>
  <si>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</si>
  <si>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</si>
  <si>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</si>
  <si>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</si>
  <si>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</si>
  <si>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</si>
  <si>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</si>
  <si>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</si>
  <si>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</si>
  <si>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</si>
  <si>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</si>
  <si>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</si>
  <si>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</si>
  <si>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</si>
  <si>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</si>
  <si>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</si>
  <si>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</si>
  <si>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</si>
  <si>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</si>
  <si>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</si>
  <si>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</si>
  <si>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</si>
  <si>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</si>
  <si>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</si>
  <si>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</si>
  <si>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</si>
  <si>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</si>
  <si>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</si>
  <si>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</si>
  <si>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</si>
  <si>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</si>
  <si>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</si>
  <si>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</si>
  <si>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</si>
  <si>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</si>
  <si>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</si>
  <si>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</si>
  <si>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</si>
  <si>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</si>
  <si>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</si>
  <si>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</si>
  <si>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</si>
  <si>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</si>
  <si>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</si>
  <si>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</si>
  <si>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</si>
  <si>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</si>
  <si>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</si>
  <si>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</si>
  <si>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</si>
  <si>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</si>
  <si>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</si>
  <si>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</si>
  <si>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</si>
  <si>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</si>
  <si>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</si>
  <si>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</si>
  <si>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</si>
  <si>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</si>
  <si>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</si>
  <si>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</si>
  <si>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</si>
  <si>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</si>
  <si>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</si>
  <si>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</si>
  <si>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</si>
  <si>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</si>
  <si>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</si>
  <si>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</si>
  <si>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</si>
  <si>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</si>
  <si>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</si>
  <si>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</si>
  <si>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</si>
  <si>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</si>
  <si>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</si>
  <si>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</si>
  <si>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</si>
  <si>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</si>
  <si>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</si>
  <si>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</si>
  <si>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</si>
  <si>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</si>
  <si>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</si>
  <si>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</si>
  <si>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</si>
  <si>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</si>
  <si>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</si>
  <si>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</si>
  <si>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</si>
  <si>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</si>
  <si>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</si>
  <si>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</si>
  <si>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</si>
  <si>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</si>
  <si>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</si>
  <si>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</si>
  <si>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</si>
  <si>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</si>
  <si>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</si>
  <si>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</si>
  <si>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</si>
  <si>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</si>
  <si>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</si>
  <si>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</si>
  <si>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</si>
  <si>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</si>
  <si>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</si>
  <si>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</si>
  <si>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</si>
  <si>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</si>
  <si>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</si>
  <si>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</si>
  <si>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</si>
  <si>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</si>
  <si>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</si>
  <si>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</si>
  <si>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</si>
  <si>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</si>
  <si>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</si>
  <si>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</si>
  <si>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</si>
  <si>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</si>
  <si>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</si>
  <si>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</si>
  <si>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</si>
  <si>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</si>
  <si>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</si>
  <si>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</si>
  <si>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</si>
  <si>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</si>
  <si>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</si>
  <si>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</si>
  <si>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</si>
  <si>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</si>
  <si>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</si>
  <si>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</si>
  <si>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</si>
  <si>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</si>
  <si>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</si>
  <si>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</si>
  <si>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</si>
  <si>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</si>
  <si>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</si>
  <si>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</si>
  <si>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</si>
  <si>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</si>
  <si>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</si>
  <si>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</si>
  <si>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</si>
  <si>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</si>
  <si>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</si>
  <si>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</si>
  <si>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</si>
  <si>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</si>
  <si>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</si>
  <si>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</si>
  <si>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</si>
  <si>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</si>
  <si>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</si>
  <si>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</si>
  <si>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</si>
  <si>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</si>
  <si>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</si>
  <si>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</si>
  <si>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</si>
  <si>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</si>
  <si>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</si>
  <si>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</si>
  <si>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</si>
  <si>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</si>
  <si>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</si>
  <si>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</si>
  <si>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</si>
  <si>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</si>
  <si>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</si>
  <si>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</si>
  <si>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</si>
  <si>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</si>
  <si>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</si>
  <si>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</si>
  <si>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</si>
  <si>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</si>
  <si>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</si>
  <si>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</si>
  <si>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</si>
  <si>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</si>
  <si>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</si>
  <si>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</si>
  <si>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</si>
  <si>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</si>
  <si>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</si>
  <si>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</si>
  <si>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</si>
  <si>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</si>
  <si>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</si>
  <si>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</si>
  <si>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</si>
  <si>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</si>
  <si>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</si>
  <si>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</si>
  <si>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</si>
  <si>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</si>
  <si>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</si>
  <si>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</si>
  <si>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</si>
  <si>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</si>
  <si>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</si>
  <si>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</si>
  <si>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</si>
  <si>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</si>
  <si>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</si>
  <si>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</si>
  <si>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</si>
  <si>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</si>
  <si>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</si>
  <si>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</si>
  <si>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</si>
  <si>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</si>
  <si>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</si>
  <si>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</si>
  <si>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</si>
  <si>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</si>
  <si>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</si>
  <si>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</si>
  <si>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</si>
  <si>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</si>
  <si>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</si>
  <si>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</si>
  <si>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</si>
  <si>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</si>
  <si>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</si>
  <si>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</si>
  <si>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</si>
  <si>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</si>
  <si>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</si>
  <si>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</si>
  <si>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</si>
  <si>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</si>
  <si>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</si>
  <si>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</si>
  <si>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</si>
  <si>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</si>
  <si>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</si>
  <si>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</si>
  <si>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</si>
  <si>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</si>
  <si>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</si>
  <si>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</si>
  <si>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</si>
  <si>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</si>
  <si>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</si>
  <si>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</si>
  <si>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</si>
  <si>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</si>
  <si>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</si>
  <si>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</si>
  <si>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</si>
  <si>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</si>
  <si>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</si>
  <si>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</si>
  <si>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</si>
  <si>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</si>
  <si>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</si>
  <si>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</si>
  <si>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</si>
  <si>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</si>
  <si>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</si>
  <si>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</si>
  <si>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</si>
  <si>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</si>
  <si>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</si>
  <si>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</si>
  <si>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</si>
  <si>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</si>
  <si>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</si>
  <si>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</si>
  <si>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</si>
  <si>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</si>
  <si>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</si>
  <si>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</si>
  <si>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</si>
  <si>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</si>
  <si>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</si>
  <si>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</si>
  <si>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</si>
  <si>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</si>
  <si>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</si>
  <si>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</si>
  <si>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</si>
  <si>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</si>
  <si>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</si>
  <si>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</si>
  <si>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</si>
  <si>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</si>
  <si>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</si>
  <si>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</si>
  <si>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</si>
  <si>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</si>
  <si>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</si>
  <si>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</si>
  <si>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</si>
  <si>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</si>
  <si>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</si>
  <si>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</si>
  <si>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</si>
  <si>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</si>
  <si>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</si>
  <si>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</si>
  <si>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</si>
  <si>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</si>
  <si>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</si>
  <si>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</si>
  <si>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</si>
  <si>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</si>
  <si>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</si>
  <si>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</si>
  <si>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</si>
  <si>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</si>
  <si>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</si>
  <si>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</si>
  <si>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</si>
  <si>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</si>
  <si>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</si>
  <si>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</si>
  <si>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</si>
  <si>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</si>
  <si>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</si>
  <si>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</si>
  <si>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</si>
  <si>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</si>
  <si>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</si>
  <si>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</si>
  <si>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</si>
  <si>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</si>
  <si>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</si>
  <si>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</si>
  <si>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</si>
  <si>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</si>
  <si>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</si>
  <si>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</si>
  <si>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</si>
  <si>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</si>
  <si>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</si>
  <si>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</si>
  <si>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</si>
  <si>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</si>
  <si>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</si>
  <si>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</si>
  <si>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</si>
  <si>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</si>
  <si>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</si>
  <si>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</si>
  <si>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</si>
  <si>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</si>
  <si>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</si>
  <si>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</si>
  <si>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</si>
  <si>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</si>
  <si>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</si>
  <si>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</si>
  <si>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</si>
  <si>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</si>
  <si>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</si>
  <si>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</si>
  <si>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</si>
  <si>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</si>
  <si>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</si>
  <si>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</si>
  <si>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</si>
  <si>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</si>
  <si>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</si>
  <si>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</si>
  <si>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</si>
  <si>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</si>
  <si>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</si>
  <si>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</si>
  <si>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</si>
  <si>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</si>
  <si>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</si>
  <si>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</si>
  <si>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</si>
  <si>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</si>
  <si>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</si>
  <si>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</si>
  <si>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</si>
  <si>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</si>
  <si>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</si>
  <si>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</si>
  <si>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</si>
  <si>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</si>
  <si>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</si>
  <si>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</si>
  <si>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</si>
  <si>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</si>
  <si>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</si>
  <si>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</si>
  <si>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</si>
  <si>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</si>
  <si>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</si>
  <si>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</si>
  <si>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</si>
  <si>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</si>
  <si>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</si>
  <si>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</si>
  <si>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</si>
  <si>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</si>
  <si>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</si>
  <si>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</si>
  <si>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</si>
  <si>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</si>
  <si>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</si>
  <si>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</si>
  <si>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</si>
  <si>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</si>
  <si>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</si>
  <si>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</si>
  <si>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</si>
  <si>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</si>
  <si>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</si>
  <si>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</si>
  <si>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</si>
  <si>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</si>
  <si>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</si>
  <si>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</si>
  <si>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</si>
  <si>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</si>
  <si>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</si>
  <si>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</si>
  <si>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</si>
  <si>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</si>
  <si>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</si>
  <si>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</si>
  <si>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</si>
  <si>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</si>
  <si>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</si>
  <si>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</si>
  <si>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</si>
  <si>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</si>
  <si>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</si>
  <si>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</si>
  <si>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</si>
  <si>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</si>
  <si>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</si>
  <si>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</si>
  <si>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</si>
  <si>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</si>
  <si>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</si>
  <si>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</si>
  <si>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</si>
  <si>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</si>
  <si>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</si>
  <si>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</si>
  <si>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</si>
  <si>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</si>
  <si>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</si>
  <si>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</si>
  <si>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</si>
  <si>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</si>
  <si>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</si>
  <si>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</si>
  <si>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</si>
  <si>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</si>
  <si>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</si>
  <si>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</si>
  <si>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</si>
  <si>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</si>
  <si>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</si>
  <si>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</si>
  <si>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</si>
  <si>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</si>
  <si>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</si>
  <si>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</si>
  <si>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</si>
  <si>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</si>
  <si>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</si>
  <si>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</si>
  <si>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</si>
  <si>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</si>
  <si>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</si>
  <si>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</si>
  <si>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</si>
  <si>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</si>
  <si>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</si>
  <si>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</si>
  <si>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</si>
  <si>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</si>
  <si>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</si>
  <si>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</si>
  <si>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</si>
  <si>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</si>
  <si>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</si>
  <si>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</si>
  <si>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</si>
  <si>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</si>
  <si>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</si>
  <si>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</si>
  <si>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</si>
  <si>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</si>
  <si>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</si>
  <si>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</si>
  <si>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</si>
  <si>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</si>
  <si>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</si>
  <si>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</si>
  <si>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</si>
  <si>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</si>
  <si>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</si>
  <si>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</si>
  <si>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</si>
  <si>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</si>
  <si>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</si>
  <si>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</si>
  <si>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</si>
  <si>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</si>
  <si>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</si>
  <si>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</si>
  <si>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</si>
  <si>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</si>
  <si>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</si>
  <si>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</si>
  <si>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</si>
  <si>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</si>
  <si>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</si>
  <si>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</si>
  <si>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</si>
  <si>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</si>
  <si>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</si>
  <si>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</si>
  <si>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</si>
  <si>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</si>
  <si>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</si>
  <si>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</si>
  <si>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</si>
  <si>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</si>
  <si>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</si>
  <si>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</si>
  <si>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</si>
  <si>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</si>
  <si>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</si>
  <si>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</si>
  <si>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</si>
  <si>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</si>
  <si>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</si>
  <si>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</si>
  <si>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</si>
  <si>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</si>
  <si>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</si>
  <si>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</si>
  <si>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</si>
  <si>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</si>
  <si>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</si>
  <si>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</si>
  <si>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</si>
  <si>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</si>
  <si>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</si>
  <si>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</si>
  <si>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</si>
  <si>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</si>
  <si>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</si>
  <si>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</si>
  <si>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</si>
  <si>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</si>
  <si>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</si>
  <si>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</si>
  <si>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</si>
  <si>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</si>
  <si>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</si>
  <si>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</si>
  <si>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</si>
  <si>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</si>
  <si>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</si>
  <si>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</si>
  <si>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</si>
  <si>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</si>
  <si>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</si>
  <si>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</si>
  <si>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</si>
  <si>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</si>
  <si>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</si>
  <si>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</si>
  <si>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</si>
  <si>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</si>
  <si>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</si>
  <si>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</si>
  <si>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</si>
  <si>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</si>
  <si>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</si>
  <si>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</si>
  <si>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</si>
  <si>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</si>
  <si>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</si>
  <si>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</si>
  <si>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</si>
  <si>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</si>
  <si>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</si>
  <si>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</si>
  <si>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</si>
  <si>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</si>
  <si>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</si>
  <si>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</si>
  <si>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</si>
  <si>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</si>
  <si>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</si>
  <si>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</si>
  <si>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</si>
  <si>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</si>
  <si>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</si>
  <si>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</si>
  <si>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</si>
  <si>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</si>
  <si>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</si>
  <si>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</si>
  <si>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</si>
  <si>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</si>
  <si>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</si>
  <si>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</si>
  <si>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</si>
  <si>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</si>
  <si>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</si>
  <si>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</si>
  <si>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</si>
  <si>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</si>
  <si>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</si>
  <si>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</si>
  <si>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</si>
  <si>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</si>
  <si>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</si>
  <si>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</si>
  <si>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</si>
  <si>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</si>
  <si>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</si>
  <si>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</si>
  <si>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</si>
  <si>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</si>
  <si>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</si>
  <si>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</si>
  <si>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</si>
  <si>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</si>
  <si>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</si>
  <si>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</si>
  <si>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</si>
  <si>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</si>
  <si>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</si>
  <si>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</si>
  <si>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</si>
  <si>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</si>
  <si>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</si>
  <si>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</si>
  <si>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</si>
  <si>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</si>
  <si>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</si>
  <si>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</si>
  <si>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</si>
  <si>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</si>
  <si>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</si>
  <si>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</si>
  <si>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</si>
  <si>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</si>
  <si>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</si>
  <si>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</si>
  <si>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</si>
  <si>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</si>
  <si>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</si>
  <si>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</si>
  <si>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</si>
  <si>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</si>
  <si>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</si>
  <si>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</si>
  <si>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</si>
  <si>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</si>
  <si>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</si>
  <si>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</si>
  <si>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</si>
  <si>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</si>
  <si>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</si>
  <si>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</si>
  <si>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</si>
  <si>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</si>
  <si>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</si>
  <si>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</si>
  <si>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</si>
  <si>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</si>
  <si>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</si>
  <si>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</si>
  <si>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</si>
  <si>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</si>
  <si>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</si>
  <si>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</si>
  <si>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</si>
  <si>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</si>
  <si>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</si>
  <si>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</si>
  <si>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</si>
  <si>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</si>
  <si>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</si>
  <si>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</si>
  <si>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</si>
  <si>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</si>
  <si>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</si>
  <si>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</si>
  <si>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</si>
  <si>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</si>
  <si>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</si>
  <si>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</si>
  <si>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</si>
  <si>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</si>
  <si>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</si>
  <si>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</si>
  <si>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</si>
  <si>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</si>
  <si>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</si>
  <si>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</si>
  <si>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</si>
  <si>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</si>
  <si>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</si>
  <si>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</si>
  <si>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</si>
  <si>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</si>
  <si>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</si>
  <si>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</si>
  <si>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</si>
  <si>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</si>
  <si>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</si>
  <si>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</si>
  <si>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</si>
  <si>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</si>
  <si>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</si>
  <si>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</si>
  <si>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</si>
  <si>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</si>
  <si>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</si>
  <si>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</si>
  <si>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</si>
  <si>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</si>
  <si>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</si>
  <si>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</si>
  <si>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</si>
  <si>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</si>
  <si>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</si>
  <si>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</si>
  <si>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</si>
  <si>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</si>
  <si>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</si>
  <si>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</si>
  <si>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</si>
  <si>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</si>
  <si>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</si>
  <si>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</si>
  <si>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</si>
  <si>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</si>
  <si>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</si>
  <si>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</si>
  <si>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</si>
  <si>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</si>
  <si>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</si>
  <si>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</si>
  <si>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</si>
  <si>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</si>
  <si>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</si>
  <si>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</si>
  <si>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</si>
  <si>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</si>
  <si>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</si>
  <si>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</si>
  <si>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</si>
  <si>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</si>
  <si>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</si>
  <si>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</si>
  <si>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</si>
  <si>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</si>
  <si>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</si>
  <si>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</si>
  <si>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</si>
  <si>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</si>
  <si>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</si>
  <si>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</si>
  <si>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</si>
  <si>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</si>
  <si>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</si>
  <si>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</si>
  <si>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</si>
  <si>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</si>
  <si>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</si>
  <si>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</si>
  <si>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</si>
  <si>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</si>
  <si>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</si>
  <si>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</si>
  <si>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</si>
  <si>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</si>
  <si>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</si>
  <si>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</si>
  <si>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</si>
  <si>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</si>
  <si>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</si>
  <si>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</si>
  <si>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</si>
  <si>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</si>
  <si>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</si>
  <si>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</si>
  <si>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</si>
  <si>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</si>
  <si>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</si>
  <si>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</si>
  <si>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</si>
  <si>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</si>
  <si>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</si>
  <si>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</si>
  <si>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</si>
  <si>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</si>
  <si>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</si>
  <si>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</si>
  <si>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</si>
  <si>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</si>
  <si>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</si>
  <si>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</si>
  <si>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</si>
  <si>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</si>
  <si>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</si>
  <si>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</si>
  <si>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</si>
  <si>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</si>
  <si>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</si>
  <si>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</si>
  <si>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</si>
  <si>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</si>
  <si>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</si>
  <si>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</si>
  <si>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</si>
  <si>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</si>
  <si>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</si>
  <si>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</si>
  <si>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</si>
  <si>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</si>
  <si>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</si>
  <si>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</si>
  <si>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</si>
  <si>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</si>
  <si>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</si>
  <si>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</si>
  <si>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</si>
  <si>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</si>
  <si>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</si>
  <si>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</si>
  <si>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</si>
  <si>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</si>
  <si>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</si>
  <si>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</si>
  <si>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</si>
  <si>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</si>
  <si>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</si>
  <si>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</si>
  <si>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</si>
  <si>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</si>
  <si>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</si>
  <si>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</si>
  <si>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</si>
  <si>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</si>
  <si>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</si>
  <si>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</si>
  <si>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</si>
  <si>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</si>
  <si>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</si>
  <si>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</si>
  <si>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</si>
  <si>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</si>
  <si>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</si>
  <si>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</si>
  <si>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</si>
  <si>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</si>
  <si>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</si>
  <si>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</si>
  <si>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</si>
  <si>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</si>
  <si>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</si>
  <si>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</si>
  <si>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</si>
  <si>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</si>
  <si>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</si>
  <si>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</si>
  <si>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</si>
  <si>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</si>
  <si>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</si>
  <si>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</si>
  <si>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</si>
  <si>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</si>
  <si>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</si>
  <si>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</si>
  <si>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</si>
  <si>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</si>
  <si>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</si>
  <si>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</si>
  <si>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</si>
  <si>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</si>
  <si>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</si>
  <si>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</si>
  <si>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</si>
  <si>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</si>
  <si>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</si>
  <si>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</si>
  <si>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</si>
  <si>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</si>
  <si>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</si>
  <si>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</si>
  <si>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</si>
  <si>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</si>
  <si>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</si>
  <si>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</si>
  <si>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</si>
  <si>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</si>
  <si>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</si>
  <si>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</si>
  <si>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</si>
  <si>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</si>
  <si>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</si>
  <si>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</si>
  <si>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</si>
  <si>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</si>
  <si>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</si>
  <si>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</si>
  <si>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</si>
  <si>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</si>
  <si>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</si>
  <si>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</si>
  <si>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</si>
  <si>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</si>
  <si>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</si>
  <si>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</si>
  <si>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</si>
  <si>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</si>
  <si>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</si>
  <si>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</si>
  <si>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</si>
  <si>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</si>
  <si>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</si>
  <si>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</si>
  <si>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</si>
  <si>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</si>
  <si>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</si>
  <si>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</si>
  <si>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</si>
  <si>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</si>
  <si>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</si>
  <si>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</si>
  <si>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</si>
  <si>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</si>
  <si>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</si>
  <si>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</si>
  <si>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</si>
  <si>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</si>
  <si>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</si>
  <si>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</si>
  <si>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</si>
  <si>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</si>
  <si>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</si>
  <si>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</si>
  <si>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</si>
  <si>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</si>
  <si>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</si>
  <si>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</si>
  <si>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</si>
  <si>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</si>
  <si>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</si>
  <si>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</si>
  <si>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</si>
  <si>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</si>
  <si>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</si>
  <si>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</si>
  <si>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</si>
  <si>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</si>
  <si>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</si>
  <si>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</si>
  <si>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</si>
  <si>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</si>
  <si>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</si>
  <si>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</si>
  <si>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</si>
  <si>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</si>
  <si>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</si>
  <si>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</si>
  <si>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</si>
  <si>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</si>
  <si>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</si>
  <si>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</si>
  <si>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</si>
  <si>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</si>
  <si>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</si>
  <si>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</si>
  <si>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</si>
  <si>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</si>
  <si>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</si>
  <si>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</si>
  <si>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</si>
  <si>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</si>
  <si>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</si>
  <si>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</si>
  <si>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</si>
  <si>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</si>
  <si>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</si>
  <si>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</si>
  <si>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</si>
  <si>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</si>
  <si>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</si>
  <si>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</si>
  <si>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</si>
  <si>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</si>
  <si>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</si>
  <si>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</si>
  <si>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</si>
  <si>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</si>
  <si>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</si>
  <si>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</si>
  <si>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</si>
  <si>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</si>
  <si>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</si>
  <si>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</si>
  <si>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</si>
  <si>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</si>
  <si>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</si>
  <si>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</si>
  <si>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</si>
  <si>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</si>
  <si>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</si>
  <si>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</si>
  <si>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</si>
  <si>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</si>
  <si>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</si>
  <si>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</si>
  <si>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</si>
  <si>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</si>
  <si>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</si>
  <si>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</si>
  <si>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</si>
  <si>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</si>
  <si>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</si>
  <si>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</si>
  <si>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</si>
  <si>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</si>
  <si>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</si>
  <si>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</si>
  <si>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</si>
  <si>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</si>
  <si>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</si>
  <si>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</si>
  <si>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</si>
  <si>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</si>
  <si>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</si>
  <si>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</si>
  <si>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</si>
  <si>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</si>
  <si>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</si>
  <si>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</si>
  <si>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</si>
  <si>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</si>
  <si>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</si>
  <si>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</si>
  <si>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</si>
  <si>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</si>
  <si>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</si>
  <si>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</si>
  <si>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</si>
  <si>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</si>
  <si>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</si>
  <si>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</si>
  <si>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</si>
  <si>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</si>
  <si>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</si>
  <si>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</si>
  <si>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</si>
  <si>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</si>
  <si>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</si>
  <si>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</si>
  <si>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</si>
  <si>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</si>
  <si>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</si>
  <si>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</si>
  <si>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</si>
  <si>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</si>
  <si>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</si>
  <si>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</si>
  <si>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</si>
  <si>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</si>
  <si>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</si>
  <si>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</si>
  <si>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</si>
  <si>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</si>
  <si>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</si>
  <si>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</si>
  <si>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</si>
  <si>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</si>
  <si>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</si>
  <si>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</si>
  <si>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</si>
  <si>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</si>
  <si>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</si>
  <si>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</si>
  <si>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</si>
  <si>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</si>
  <si>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</si>
  <si>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</si>
  <si>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</si>
  <si>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</si>
  <si>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</si>
  <si>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</si>
  <si>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</si>
  <si>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</si>
  <si>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</si>
  <si>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</si>
  <si>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</si>
  <si>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</si>
  <si>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</si>
  <si>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</si>
  <si>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</si>
  <si>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</si>
  <si>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</si>
  <si>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</si>
  <si>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</si>
  <si>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</si>
  <si>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</si>
  <si>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</si>
  <si>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</si>
  <si>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</si>
  <si>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</si>
  <si>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</si>
  <si>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</si>
  <si>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</si>
  <si>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</si>
  <si>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</si>
  <si>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</si>
  <si>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</si>
  <si>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</si>
  <si>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</si>
  <si>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</si>
  <si>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</si>
  <si>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</si>
  <si>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</si>
  <si>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</si>
  <si>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</si>
  <si>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</si>
  <si>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</si>
  <si>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</si>
  <si>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</si>
  <si>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</si>
  <si>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</si>
  <si>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</si>
  <si>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</si>
  <si>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</si>
  <si>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</si>
  <si>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</si>
  <si>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</si>
  <si>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</si>
  <si>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</si>
  <si>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</si>
  <si>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</si>
  <si>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</si>
  <si>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</si>
  <si>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</si>
  <si>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</si>
  <si>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</si>
  <si>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</si>
  <si>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</si>
  <si>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</si>
  <si>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</si>
  <si>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</si>
  <si>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</si>
  <si>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</si>
  <si>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</si>
  <si>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</si>
  <si>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</si>
  <si>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</si>
  <si>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</si>
  <si>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</si>
  <si>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</si>
  <si>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</si>
  <si>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</si>
  <si>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</si>
  <si>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</si>
  <si>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</si>
  <si>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</si>
  <si>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</si>
  <si>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</si>
  <si>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</si>
  <si>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</si>
  <si>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</si>
  <si>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</si>
  <si>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</si>
  <si>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</si>
  <si>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</si>
  <si>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</si>
  <si>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</si>
  <si>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</si>
  <si>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</si>
  <si>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</si>
  <si>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</si>
  <si>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</si>
  <si>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</si>
  <si>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</si>
  <si>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</si>
  <si>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</si>
  <si>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</si>
  <si>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</si>
  <si>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</si>
  <si>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</si>
  <si>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</si>
  <si>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</si>
  <si>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</si>
  <si>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</si>
  <si>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</si>
  <si>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</si>
  <si>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</si>
  <si>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</si>
  <si>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</si>
  <si>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</si>
  <si>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</si>
  <si>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</si>
  <si>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</si>
  <si>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</si>
  <si>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</si>
  <si>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</si>
  <si>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</si>
  <si>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</si>
  <si>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</si>
  <si>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</si>
  <si>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</si>
  <si>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</si>
  <si>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</si>
  <si>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</si>
  <si>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</si>
  <si>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</si>
  <si>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</si>
  <si>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</si>
  <si>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</si>
  <si>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</si>
  <si>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</si>
  <si>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</si>
  <si>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</si>
  <si>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</si>
  <si>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</si>
  <si>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</si>
  <si>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</si>
  <si>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</si>
  <si>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</si>
  <si>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</si>
  <si>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</si>
  <si>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</si>
  <si>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</si>
  <si>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</si>
  <si>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</si>
  <si>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</si>
  <si>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</si>
  <si>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</si>
  <si>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</si>
  <si>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</si>
  <si>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</si>
  <si>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</si>
  <si>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</si>
  <si>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</si>
  <si>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</si>
  <si>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</si>
  <si>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</si>
  <si>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</si>
  <si>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</si>
  <si>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</si>
  <si>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</si>
  <si>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</si>
  <si>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</si>
  <si>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</si>
  <si>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</si>
  <si>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</si>
  <si>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</si>
  <si>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</si>
  <si>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</si>
  <si>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</si>
  <si>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</si>
  <si>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</si>
  <si>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</si>
  <si>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</si>
  <si>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</si>
  <si>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</si>
  <si>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</si>
  <si>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</si>
  <si>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</si>
  <si>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</si>
  <si>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</si>
  <si>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</si>
  <si>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</si>
  <si>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</si>
  <si>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</si>
  <si>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</si>
  <si>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</si>
  <si>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</si>
  <si>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</si>
  <si>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</si>
  <si>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</si>
  <si>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</si>
  <si>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</si>
  <si>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</si>
  <si>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</si>
  <si>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</si>
  <si>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</si>
  <si>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</si>
  <si>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</si>
  <si>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</si>
  <si>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</si>
  <si>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</si>
  <si>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</si>
  <si>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</si>
  <si>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</si>
  <si>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</si>
  <si>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</si>
  <si>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</si>
  <si>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</si>
  <si>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</si>
  <si>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</si>
  <si>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</si>
  <si>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</si>
  <si>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</si>
  <si>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</si>
  <si>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</si>
  <si>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</si>
  <si>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</si>
  <si>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</si>
  <si>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</si>
  <si>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</si>
  <si>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</si>
  <si>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</si>
  <si>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</si>
  <si>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</si>
  <si>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</si>
  <si>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</si>
  <si>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</si>
  <si>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</si>
  <si>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</si>
  <si>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</si>
  <si>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</si>
  <si>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</si>
  <si>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</si>
  <si>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</si>
  <si>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</si>
  <si>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</si>
  <si>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</si>
  <si>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</si>
  <si>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</si>
  <si>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</si>
  <si>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</si>
  <si>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</si>
  <si>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</si>
  <si>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</si>
  <si>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</si>
  <si>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</si>
  <si>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</si>
  <si>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</si>
  <si>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</si>
  <si>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</si>
  <si>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</si>
  <si>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</si>
  <si>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</si>
  <si>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</si>
  <si>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</si>
  <si>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</si>
  <si>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</si>
  <si>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</si>
  <si>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</si>
  <si>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</si>
  <si>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</si>
  <si>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</si>
  <si>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</si>
  <si>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</si>
  <si>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</si>
  <si>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</si>
  <si>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</si>
  <si>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</si>
  <si>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</si>
  <si>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</si>
  <si>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</si>
  <si>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</si>
  <si>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</si>
  <si>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</si>
  <si>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</si>
  <si>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</si>
  <si>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</si>
  <si>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</si>
  <si>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</si>
  <si>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</si>
  <si>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</si>
  <si>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</si>
  <si>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</si>
  <si>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</si>
  <si>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</si>
  <si>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</si>
  <si>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</si>
  <si>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</si>
  <si>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</si>
  <si>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</si>
  <si>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</si>
  <si>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</si>
  <si>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</si>
  <si>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</si>
  <si>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</si>
  <si>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</si>
  <si>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</si>
  <si>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</si>
  <si>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</si>
  <si>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</si>
  <si>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</si>
  <si>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</si>
  <si>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</si>
  <si>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</si>
  <si>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</si>
  <si>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</si>
  <si>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</si>
  <si>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</si>
  <si>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</si>
  <si>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</si>
  <si>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</si>
  <si>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</si>
  <si>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</si>
  <si>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</si>
  <si>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</si>
  <si>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</si>
  <si>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</si>
  <si>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</si>
  <si>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</si>
  <si>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</si>
  <si>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</si>
  <si>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</si>
  <si>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</si>
  <si>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</si>
  <si>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</si>
  <si>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</si>
  <si>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</si>
  <si>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</si>
  <si>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</si>
  <si>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</si>
  <si>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</si>
  <si>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</si>
  <si>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</si>
  <si>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</si>
  <si>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</si>
  <si>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</si>
  <si>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</si>
  <si>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</si>
  <si>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</si>
  <si>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</si>
  <si>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</si>
  <si>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</si>
  <si>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</si>
  <si>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</si>
  <si>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</si>
  <si>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</si>
  <si>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</si>
  <si>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</si>
  <si>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</si>
  <si>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</si>
  <si>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</si>
  <si>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</si>
  <si>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</si>
  <si>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</si>
  <si>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</si>
  <si>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</si>
  <si>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</si>
  <si>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</si>
  <si>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</si>
  <si>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</si>
  <si>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</si>
  <si>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</si>
  <si>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</si>
  <si>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</si>
  <si>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</si>
  <si>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</si>
  <si>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</si>
  <si>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</si>
  <si>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</si>
  <si>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</si>
  <si>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</si>
  <si>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</si>
  <si>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</si>
  <si>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</si>
  <si>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</si>
  <si>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</si>
  <si>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</si>
  <si>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</si>
  <si>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</si>
  <si>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</si>
  <si>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</si>
  <si>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</si>
  <si>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</si>
  <si>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</si>
  <si>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</si>
  <si>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</si>
  <si>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</si>
  <si>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</si>
  <si>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</si>
  <si>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</si>
  <si>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</si>
  <si>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</si>
  <si>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</si>
  <si>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</si>
  <si>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</si>
  <si>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</si>
  <si>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</si>
  <si>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</si>
  <si>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</si>
  <si>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</si>
  <si>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</si>
  <si>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</si>
  <si>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</si>
  <si>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</si>
  <si>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</si>
  <si>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</si>
  <si>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</si>
  <si>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</si>
  <si>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</si>
  <si>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</si>
  <si>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</si>
  <si>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</si>
  <si>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</si>
  <si>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</si>
  <si>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</si>
  <si>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</si>
  <si>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</si>
  <si>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</si>
  <si>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</si>
  <si>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</si>
  <si>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</si>
  <si>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</si>
  <si>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</si>
  <si>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</si>
  <si>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</si>
  <si>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</si>
  <si>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</si>
  <si>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</si>
  <si>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</si>
  <si>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</si>
  <si>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</si>
  <si>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</si>
  <si>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</si>
  <si>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</si>
  <si>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</si>
  <si>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</si>
  <si>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</si>
  <si>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</si>
  <si>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</si>
  <si>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</si>
  <si>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</si>
  <si>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</si>
  <si>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</si>
  <si>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</si>
  <si>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</si>
  <si>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</si>
  <si>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</si>
  <si>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</si>
  <si>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</si>
  <si>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</si>
  <si>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</si>
  <si>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</si>
  <si>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</si>
  <si>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</si>
  <si>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</si>
  <si>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</si>
  <si>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</si>
  <si>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</si>
  <si>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</si>
  <si>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</si>
  <si>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</si>
  <si>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</si>
  <si>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</si>
  <si>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</si>
  <si>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</si>
  <si>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</si>
  <si>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</si>
  <si>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</si>
  <si>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</si>
  <si>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</si>
  <si>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</si>
  <si>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</si>
  <si>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</si>
  <si>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</si>
  <si>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</si>
  <si>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</si>
  <si>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</si>
  <si>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</si>
  <si>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</si>
  <si>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</si>
  <si>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</si>
  <si>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</si>
  <si>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</si>
  <si>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</si>
  <si>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</si>
  <si>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</si>
  <si>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</si>
  <si>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</si>
  <si>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</si>
  <si>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</si>
  <si>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</si>
  <si>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</si>
  <si>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</si>
  <si>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</si>
  <si>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</si>
  <si>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</si>
  <si>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</si>
  <si>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</si>
  <si>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</si>
  <si>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</si>
  <si>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</si>
  <si>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</si>
  <si>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</si>
  <si>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</si>
  <si>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</si>
  <si>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</si>
  <si>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</si>
  <si>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</si>
  <si>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</si>
  <si>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</si>
  <si>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</si>
  <si>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</si>
  <si>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</si>
  <si>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</si>
  <si>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</si>
  <si>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</si>
  <si>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</si>
  <si>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</si>
  <si>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</si>
  <si>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</si>
  <si>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</si>
  <si>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</si>
  <si>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</si>
  <si>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</si>
  <si>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</si>
  <si>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</si>
  <si>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</si>
  <si>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</si>
  <si>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</si>
  <si>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</si>
  <si>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</si>
  <si>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</si>
  <si>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</si>
  <si>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</si>
  <si>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</si>
  <si>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</si>
  <si>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</si>
  <si>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</si>
  <si>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</si>
  <si>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</si>
  <si>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</si>
  <si>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</si>
  <si>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</si>
  <si>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</si>
  <si>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</si>
  <si>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</si>
  <si>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</si>
  <si>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</si>
  <si>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</si>
  <si>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</si>
  <si>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</si>
  <si>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</si>
  <si>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</si>
  <si>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</si>
  <si>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</si>
  <si>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</si>
  <si>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</si>
  <si>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</si>
  <si>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</si>
  <si>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</si>
  <si>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</si>
  <si>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</si>
  <si>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</si>
  <si>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</si>
  <si>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</si>
  <si>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</si>
  <si>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</si>
  <si>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</si>
  <si>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</si>
  <si>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</si>
  <si>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</si>
  <si>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</si>
  <si>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</si>
  <si>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</si>
  <si>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</si>
  <si>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</si>
  <si>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</si>
  <si>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</si>
  <si>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</si>
  <si>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</si>
  <si>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</si>
  <si>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</si>
  <si>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</si>
  <si>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</si>
  <si>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</si>
  <si>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</si>
  <si>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</si>
  <si>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</si>
  <si>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</si>
  <si>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</si>
  <si>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</si>
  <si>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</si>
  <si>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</si>
  <si>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</si>
  <si>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</si>
  <si>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</si>
  <si>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</si>
  <si>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</si>
  <si>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</si>
  <si>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</si>
  <si>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</si>
  <si>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</si>
  <si>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</si>
  <si>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</si>
  <si>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</si>
  <si>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</si>
  <si>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</si>
  <si>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</si>
  <si>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</si>
  <si>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</si>
  <si>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</si>
  <si>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</si>
  <si>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</si>
  <si>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</si>
  <si>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</si>
  <si>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</si>
  <si>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</si>
  <si>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</si>
  <si>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</si>
  <si>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</si>
  <si>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</si>
  <si>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</si>
  <si>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</si>
  <si>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</si>
  <si>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</si>
  <si>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</si>
  <si>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</si>
  <si>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</si>
  <si>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</si>
  <si>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</si>
  <si>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</si>
  <si>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</si>
  <si>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</si>
  <si>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</si>
  <si>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</si>
  <si>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</si>
  <si>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</si>
  <si>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</si>
  <si>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</si>
  <si>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</si>
  <si>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</si>
  <si>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</si>
  <si>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</si>
  <si>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</si>
  <si>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</si>
  <si>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</si>
  <si>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</si>
  <si>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</si>
  <si>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</si>
  <si>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</si>
  <si>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</si>
  <si>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</si>
  <si>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</si>
  <si>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</si>
  <si>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</si>
  <si>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</si>
  <si>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</si>
  <si>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</si>
  <si>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</si>
  <si>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</si>
  <si>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</si>
  <si>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</si>
  <si>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</si>
  <si>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</si>
  <si>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</si>
  <si>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</si>
  <si>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</si>
  <si>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</si>
  <si>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</si>
  <si>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</si>
  <si>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</si>
  <si>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</si>
  <si>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</si>
  <si>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</si>
  <si>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</si>
  <si>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</si>
  <si>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</si>
  <si>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</si>
  <si>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</si>
  <si>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</si>
  <si>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</si>
  <si>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</si>
  <si>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</si>
  <si>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</si>
  <si>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</si>
  <si>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</si>
  <si>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</si>
  <si>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</si>
  <si>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</si>
  <si>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</si>
  <si>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</si>
  <si>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</si>
  <si>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</si>
  <si>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</si>
  <si>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</si>
  <si>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</si>
  <si>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</si>
  <si>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</si>
  <si>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</si>
  <si>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</si>
  <si>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</si>
  <si>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</si>
  <si>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</si>
  <si>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</si>
  <si>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</si>
  <si>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</si>
  <si>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</si>
  <si>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</si>
  <si>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</si>
  <si>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</si>
  <si>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</si>
  <si>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</si>
  <si>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</si>
  <si>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</si>
  <si>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</si>
  <si>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</si>
  <si>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</si>
  <si>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</si>
  <si>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</si>
  <si>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</si>
  <si>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</si>
  <si>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</si>
  <si>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</si>
  <si>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</si>
  <si>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</si>
  <si>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</si>
  <si>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</si>
  <si>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</si>
  <si>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</si>
  <si>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</si>
  <si>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</si>
  <si>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</si>
  <si>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</si>
  <si>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</si>
  <si>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</si>
  <si>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</si>
  <si>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</si>
  <si>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</si>
  <si>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</si>
  <si>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</si>
  <si>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</si>
  <si>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</si>
  <si>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</si>
  <si>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</si>
  <si>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</si>
  <si>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</si>
  <si>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</si>
  <si>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</si>
  <si>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</si>
  <si>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</si>
  <si>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</si>
  <si>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</si>
  <si>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</si>
  <si>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</si>
  <si>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</si>
  <si>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</si>
  <si>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</si>
  <si>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</si>
  <si>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</si>
  <si>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</si>
  <si>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</si>
  <si>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</si>
  <si>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</si>
  <si>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</si>
  <si>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</si>
  <si>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</si>
  <si>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</si>
  <si>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</si>
  <si>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</si>
  <si>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</si>
  <si>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</si>
  <si>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</si>
  <si>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</si>
  <si>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</si>
  <si>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</si>
  <si>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</si>
  <si>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</si>
  <si>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</si>
  <si>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</si>
  <si>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</si>
  <si>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</si>
  <si>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</si>
  <si>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</si>
  <si>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</si>
  <si>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</si>
  <si>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</si>
  <si>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</si>
  <si>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</si>
  <si>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</si>
  <si>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</si>
  <si>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</si>
  <si>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</si>
  <si>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</si>
  <si>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</si>
  <si>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</si>
  <si>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</si>
  <si>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</si>
  <si>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</si>
  <si>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</si>
  <si>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</si>
  <si>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</si>
  <si>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</si>
  <si>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</si>
  <si>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</si>
  <si>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</si>
  <si>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</si>
  <si>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</si>
  <si>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</si>
  <si>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</si>
  <si>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</si>
  <si>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</si>
  <si>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</si>
  <si>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</si>
  <si>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</si>
  <si>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</si>
  <si>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</si>
  <si>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</si>
  <si>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</si>
  <si>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</si>
  <si>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</si>
  <si>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</si>
  <si>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</si>
  <si>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</si>
  <si>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</si>
  <si>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</si>
  <si>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</si>
  <si>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</si>
  <si>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</si>
  <si>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</si>
  <si>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</si>
  <si>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</si>
  <si>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</si>
  <si>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</si>
  <si>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</si>
  <si>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</si>
  <si>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</si>
  <si>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</si>
  <si>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</si>
  <si>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</si>
  <si>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</si>
  <si>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</si>
  <si>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</si>
  <si>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</si>
  <si>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</si>
  <si>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</si>
  <si>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</si>
  <si>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</si>
  <si>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</si>
  <si>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</si>
  <si>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</si>
  <si>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</si>
  <si>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</si>
  <si>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</si>
  <si>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</si>
  <si>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</si>
  <si>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</si>
  <si>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</si>
  <si>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</si>
  <si>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</si>
  <si>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</si>
  <si>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</si>
  <si>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</si>
  <si>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</si>
  <si>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</si>
  <si>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</si>
  <si>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</si>
  <si>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</si>
  <si>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</si>
  <si>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</si>
  <si>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</si>
  <si>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</si>
  <si>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</si>
  <si>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</si>
  <si>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</si>
  <si>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</si>
  <si>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</si>
  <si>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</si>
  <si>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</si>
  <si>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</si>
  <si>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</si>
  <si>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</si>
  <si>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</si>
  <si>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</si>
  <si>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</si>
  <si>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</si>
  <si>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</si>
  <si>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</si>
  <si>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</si>
  <si>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</si>
  <si>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</si>
  <si>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</si>
  <si>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</si>
  <si>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</si>
  <si>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</si>
  <si>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</si>
  <si>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</si>
  <si>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</si>
  <si>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</si>
  <si>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</si>
  <si>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</si>
  <si>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</si>
  <si>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</si>
  <si>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</si>
  <si>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</si>
  <si>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</si>
  <si>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</si>
  <si>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</si>
  <si>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</si>
  <si>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</si>
  <si>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</si>
  <si>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</si>
  <si>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</si>
  <si>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</si>
  <si>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</si>
  <si>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</si>
  <si>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</si>
  <si>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</si>
  <si>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</si>
  <si>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</si>
  <si>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</si>
  <si>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</si>
  <si>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</si>
  <si>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</si>
  <si>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</si>
  <si>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</si>
  <si>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</si>
  <si>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</si>
  <si>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</si>
  <si>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</si>
  <si>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</si>
  <si>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</si>
  <si>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</si>
  <si>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</si>
  <si>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</si>
  <si>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</si>
  <si>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</si>
  <si>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</si>
  <si>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</si>
  <si>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</si>
  <si>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</si>
  <si>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</si>
  <si>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</si>
  <si>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</si>
  <si>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</si>
  <si>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</si>
  <si>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</si>
  <si>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</si>
  <si>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</si>
  <si>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</si>
  <si>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</si>
  <si>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</si>
  <si>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</si>
  <si>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</si>
  <si>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</si>
  <si>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</si>
  <si>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</si>
  <si>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</si>
  <si>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</si>
  <si>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</si>
  <si>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</si>
  <si>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</si>
  <si>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</si>
  <si>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</si>
  <si>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</si>
  <si>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</si>
  <si>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</si>
  <si>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</si>
  <si>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</si>
  <si>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</si>
  <si>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</si>
  <si>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</si>
  <si>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</si>
  <si>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</si>
  <si>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</si>
  <si>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</si>
  <si>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</si>
  <si>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</si>
  <si>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</si>
  <si>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</si>
  <si>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</si>
  <si>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</si>
  <si>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</si>
  <si>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</si>
  <si>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</si>
  <si>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</si>
  <si>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</si>
  <si>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</si>
  <si>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</si>
  <si>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</si>
  <si>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</si>
  <si>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</si>
  <si>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</si>
  <si>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</si>
  <si>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</si>
  <si>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</si>
  <si>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</si>
  <si>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</si>
  <si>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</si>
  <si>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</si>
  <si>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</si>
  <si>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</si>
  <si>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</si>
  <si>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</si>
  <si>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</si>
  <si>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</si>
  <si>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</si>
  <si>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</si>
  <si>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</si>
  <si>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</si>
  <si>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</si>
  <si>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</si>
  <si>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</si>
  <si>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</si>
  <si>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</si>
  <si>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</si>
  <si>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</si>
  <si>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</si>
  <si>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</si>
  <si>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</si>
  <si>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</si>
  <si>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</si>
  <si>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</si>
  <si>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</si>
  <si>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</si>
  <si>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</si>
  <si>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</si>
  <si>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</si>
  <si>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</si>
  <si>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</si>
  <si>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</si>
  <si>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</si>
  <si>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</si>
  <si>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</si>
  <si>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</si>
  <si>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</si>
  <si>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</si>
  <si>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</si>
  <si>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</si>
  <si>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</si>
  <si>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</si>
  <si>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</si>
  <si>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</si>
  <si>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</si>
  <si>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</si>
  <si>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</si>
  <si>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</si>
  <si>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</si>
  <si>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</si>
  <si>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</si>
  <si>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</si>
  <si>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</si>
  <si>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</si>
  <si>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</si>
  <si>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</si>
  <si>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</si>
  <si>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</si>
  <si>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</si>
  <si>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</si>
  <si>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</si>
  <si>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</si>
  <si>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</si>
  <si>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</si>
  <si>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</si>
  <si>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</si>
  <si>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</si>
  <si>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</si>
  <si>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</si>
  <si>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</si>
  <si>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</si>
  <si>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</si>
  <si>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</si>
  <si>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</si>
  <si>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</si>
  <si>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</si>
  <si>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</si>
  <si>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</si>
  <si>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</si>
  <si>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</si>
  <si>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</si>
  <si>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</si>
  <si>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</si>
  <si>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</si>
  <si>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</si>
  <si>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</si>
  <si>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</si>
  <si>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</si>
  <si>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</si>
  <si>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</si>
  <si>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</si>
  <si>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</si>
  <si>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</si>
  <si>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</si>
  <si>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</si>
  <si>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</si>
  <si>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</si>
  <si>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</si>
  <si>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</si>
  <si>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</si>
  <si>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</si>
  <si>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</si>
  <si>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</si>
  <si>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</si>
  <si>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</si>
  <si>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</si>
  <si>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</si>
  <si>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</si>
  <si>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</si>
  <si>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</si>
  <si>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</si>
  <si>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</si>
  <si>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</si>
  <si>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</si>
  <si>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</si>
  <si>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</si>
  <si>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</si>
  <si>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</si>
  <si>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</si>
  <si>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</si>
  <si>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</si>
  <si>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</si>
  <si>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</si>
  <si>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</si>
  <si>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</si>
  <si>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</si>
  <si>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</si>
  <si>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</si>
  <si>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</si>
  <si>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</si>
  <si>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</si>
  <si>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</si>
  <si>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</si>
  <si>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</si>
  <si>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</si>
  <si>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</si>
  <si>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</si>
  <si>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</si>
  <si>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</si>
  <si>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</si>
  <si>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</si>
  <si>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</si>
  <si>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</si>
  <si>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</si>
  <si>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</si>
  <si>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</si>
  <si>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</si>
  <si>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</si>
  <si>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</si>
  <si>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</si>
  <si>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</si>
  <si>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</si>
  <si>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</si>
  <si>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</si>
  <si>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</si>
  <si>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</si>
  <si>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</si>
  <si>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</si>
  <si>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</si>
  <si>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</si>
  <si>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</si>
  <si>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</si>
  <si>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</si>
  <si>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</si>
  <si>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</si>
  <si>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</si>
  <si>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</si>
  <si>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</si>
  <si>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</si>
  <si>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</si>
  <si>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</si>
  <si>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</si>
  <si>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</si>
  <si>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</si>
  <si>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</si>
  <si>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</si>
  <si>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</si>
  <si>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</si>
  <si>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</si>
  <si>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</si>
  <si>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</si>
  <si>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</si>
  <si>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</si>
  <si>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</si>
  <si>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</si>
  <si>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</si>
  <si>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</si>
  <si>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</si>
  <si>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</si>
  <si>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</si>
  <si>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</si>
  <si>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</si>
  <si>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</si>
  <si>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</si>
  <si>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</si>
  <si>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</si>
  <si>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</si>
  <si>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</si>
  <si>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</si>
  <si>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</si>
  <si>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</si>
  <si>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</si>
  <si>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</si>
  <si>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</si>
  <si>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</si>
  <si>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</si>
  <si>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</si>
  <si>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</si>
  <si>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</si>
  <si>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</si>
  <si>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</si>
  <si>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</si>
  <si>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</si>
  <si>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</si>
  <si>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</si>
  <si>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</si>
  <si>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</si>
  <si>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</si>
  <si>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</si>
  <si>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</si>
  <si>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</si>
  <si>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</si>
  <si>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</si>
  <si>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</si>
  <si>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</si>
  <si>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</si>
  <si>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</si>
  <si>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</si>
  <si>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</si>
  <si>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</si>
  <si>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</si>
  <si>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</si>
  <si>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</si>
  <si>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</si>
  <si>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</si>
  <si>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</si>
  <si>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</si>
  <si>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</si>
  <si>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</si>
  <si>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</si>
  <si>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</si>
  <si>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</si>
  <si>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</si>
  <si>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</si>
  <si>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</si>
  <si>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</si>
  <si>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</si>
  <si>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</si>
  <si>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</si>
  <si>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</si>
  <si>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</si>
  <si>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</si>
  <si>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</si>
  <si>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</si>
  <si>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</si>
  <si>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</si>
  <si>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</si>
  <si>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</si>
  <si>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</si>
  <si>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</si>
  <si>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</si>
  <si>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</si>
  <si>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</si>
  <si>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</si>
  <si>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</si>
  <si>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</si>
  <si>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</si>
  <si>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</si>
  <si>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</si>
  <si>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</si>
  <si>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</si>
  <si>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</si>
  <si>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</si>
  <si>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</si>
  <si>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</si>
  <si>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</si>
  <si>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</si>
  <si>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</si>
  <si>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</si>
  <si>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</si>
  <si>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</si>
  <si>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</si>
  <si>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</si>
  <si>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</si>
  <si>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</si>
  <si>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</si>
  <si>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</si>
  <si>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</si>
  <si>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</si>
  <si>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</si>
  <si>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</si>
  <si>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</si>
  <si>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</si>
  <si>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</si>
  <si>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</si>
  <si>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</si>
  <si>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</si>
  <si>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</si>
  <si>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</si>
  <si>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</si>
  <si>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</si>
  <si>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</si>
  <si>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</si>
  <si>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</si>
  <si>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</si>
  <si>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</si>
  <si>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</si>
  <si>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</si>
  <si>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</si>
  <si>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</si>
  <si>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</si>
  <si>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</si>
  <si>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</si>
  <si>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</si>
  <si>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</si>
  <si>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</si>
  <si>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</si>
  <si>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</si>
  <si>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</si>
  <si>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</si>
  <si>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</si>
  <si>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</si>
  <si>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</si>
  <si>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</si>
  <si>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</si>
  <si>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</si>
  <si>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</si>
  <si>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</si>
  <si>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</si>
  <si>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</si>
  <si>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</si>
  <si>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</si>
  <si>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</si>
  <si>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</si>
  <si>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</si>
  <si>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</si>
  <si>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</si>
  <si>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</si>
  <si>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</si>
  <si>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</si>
  <si>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</si>
  <si>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</si>
  <si>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</si>
  <si>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</si>
  <si>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</si>
  <si>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</si>
  <si>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</si>
  <si>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</si>
  <si>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</si>
  <si>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</si>
  <si>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</si>
  <si>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</si>
  <si>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</si>
  <si>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</si>
  <si>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</si>
  <si>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</si>
  <si>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</si>
  <si>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</si>
  <si>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</si>
  <si>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</si>
  <si>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</si>
  <si>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</si>
  <si>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</si>
  <si>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</si>
  <si>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</si>
  <si>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</si>
  <si>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</si>
  <si>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</si>
  <si>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</si>
  <si>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</si>
  <si>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</si>
  <si>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</si>
  <si>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</si>
  <si>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</si>
  <si>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</si>
  <si>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</si>
  <si>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</si>
  <si>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</si>
  <si>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</si>
  <si>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</si>
  <si>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</si>
  <si>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</si>
  <si>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</si>
  <si>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</si>
  <si>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</si>
  <si>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</si>
  <si>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</si>
  <si>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</si>
  <si>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</si>
  <si>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</si>
  <si>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</si>
  <si>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</si>
  <si>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</si>
  <si>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</si>
  <si>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</si>
  <si>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</si>
  <si>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</si>
  <si>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</si>
  <si>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</si>
  <si>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</si>
  <si>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</si>
  <si>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</si>
  <si>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</si>
  <si>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</si>
  <si>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</si>
  <si>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</si>
  <si>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</si>
  <si>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</si>
  <si>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</si>
  <si>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</si>
  <si>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</si>
  <si>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</si>
  <si>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</si>
  <si>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</si>
  <si>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</si>
  <si>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</si>
  <si>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</si>
  <si>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</si>
  <si>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</si>
  <si>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</si>
  <si>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</si>
  <si>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</si>
  <si>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</si>
  <si>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</si>
  <si>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</si>
  <si>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</si>
  <si>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</si>
  <si>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</si>
  <si>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</si>
  <si>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</si>
  <si>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</si>
  <si>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</si>
  <si>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</si>
  <si>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</si>
  <si>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</si>
  <si>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</si>
  <si>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</si>
  <si>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</si>
  <si>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</si>
  <si>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</si>
  <si>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</si>
  <si>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</si>
  <si>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</si>
  <si>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</si>
  <si>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</si>
  <si>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</si>
  <si>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</si>
  <si>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</si>
  <si>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</si>
  <si>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</si>
  <si>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</si>
  <si>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</si>
  <si>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</si>
  <si>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</si>
  <si>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</si>
  <si>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</si>
  <si>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</si>
  <si>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</si>
  <si>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</si>
  <si>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</si>
  <si>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</si>
  <si>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</si>
  <si>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</si>
  <si>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</si>
  <si>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</si>
  <si>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</si>
  <si>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</si>
  <si>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</si>
  <si>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</si>
  <si>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</si>
  <si>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</si>
  <si>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</si>
  <si>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</si>
  <si>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</si>
  <si>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</si>
  <si>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</si>
  <si>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</si>
  <si>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</si>
  <si>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</si>
  <si>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</si>
  <si>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</si>
  <si>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</si>
  <si>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</si>
  <si>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</si>
  <si>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</si>
  <si>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</si>
  <si>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</si>
  <si>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</si>
  <si>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</si>
  <si>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</si>
  <si>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</si>
  <si>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</si>
  <si>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</si>
  <si>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</si>
  <si>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</si>
  <si>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</si>
  <si>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</si>
  <si>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</si>
  <si>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</si>
  <si>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</si>
  <si>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</si>
  <si>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</si>
  <si>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</si>
  <si>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</si>
  <si>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</si>
  <si>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</si>
  <si>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</si>
  <si>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</si>
  <si>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</si>
  <si>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</si>
  <si>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</si>
  <si>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</si>
  <si>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</si>
  <si>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</si>
  <si>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</si>
  <si>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</si>
  <si>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</si>
  <si>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</si>
  <si>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</si>
  <si>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</si>
  <si>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</si>
  <si>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</si>
  <si>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</si>
  <si>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</si>
  <si>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</si>
  <si>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</si>
  <si>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</si>
  <si>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</si>
  <si>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</si>
  <si>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</si>
  <si>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</si>
  <si>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</si>
  <si>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</si>
  <si>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</si>
  <si>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</si>
  <si>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</si>
  <si>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</si>
  <si>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</si>
  <si>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</si>
  <si>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</si>
  <si>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</si>
  <si>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</si>
  <si>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</si>
  <si>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</si>
  <si>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</si>
  <si>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</si>
  <si>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</si>
  <si>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</si>
  <si>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</si>
  <si>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</si>
  <si>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</si>
  <si>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</si>
  <si>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</si>
  <si>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</si>
  <si>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</si>
  <si>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</si>
  <si>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</si>
  <si>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</si>
  <si>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</si>
  <si>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</si>
  <si>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</si>
  <si>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</si>
  <si>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</si>
  <si>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</si>
  <si>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</si>
  <si>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</si>
  <si>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</si>
  <si>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</si>
  <si>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</si>
  <si>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</si>
  <si>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</si>
  <si>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</si>
  <si>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</si>
  <si>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</si>
  <si>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</si>
  <si>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</si>
  <si>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</si>
  <si>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</si>
  <si>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</si>
  <si>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</si>
  <si>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</si>
  <si>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</si>
  <si>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</si>
  <si>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</si>
  <si>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</si>
  <si>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</si>
  <si>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</si>
  <si>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</si>
  <si>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</si>
  <si>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</si>
  <si>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</si>
  <si>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</si>
  <si>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</si>
  <si>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</si>
  <si>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</si>
  <si>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</si>
  <si>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</si>
  <si>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</si>
  <si>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</si>
  <si>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</si>
  <si>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</si>
  <si>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</si>
  <si>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</si>
  <si>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</si>
  <si>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</si>
  <si>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</si>
  <si>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</si>
  <si>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</si>
  <si>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</si>
  <si>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</si>
  <si>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</si>
  <si>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</si>
  <si>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</si>
  <si>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</si>
  <si>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</si>
  <si>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</si>
  <si>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</si>
  <si>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</si>
  <si>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</si>
  <si>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</si>
  <si>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</si>
  <si>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</si>
  <si>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</si>
  <si>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</si>
  <si>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</si>
  <si>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</si>
  <si>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</si>
  <si>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</si>
  <si>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</si>
  <si>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</si>
  <si>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</si>
  <si>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</si>
  <si>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</si>
  <si>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</si>
  <si>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</si>
  <si>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</si>
  <si>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</si>
  <si>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</si>
  <si>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</si>
  <si>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</si>
  <si>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</si>
  <si>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</si>
  <si>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</si>
  <si>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</si>
  <si>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</si>
  <si>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</si>
  <si>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</si>
  <si>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</si>
  <si>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</si>
  <si>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</si>
  <si>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</si>
  <si>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</si>
  <si>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</si>
  <si>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</si>
  <si>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</si>
  <si>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</si>
  <si>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</si>
  <si>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</si>
  <si>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</si>
  <si>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</si>
  <si>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</si>
  <si>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</si>
  <si>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</si>
  <si>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</si>
  <si>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</si>
  <si>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</si>
  <si>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</si>
  <si>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</si>
  <si>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</si>
  <si>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</si>
  <si>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</si>
  <si>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</si>
  <si>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</si>
  <si>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</si>
  <si>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</si>
  <si>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</si>
  <si>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</si>
  <si>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</si>
  <si>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</si>
  <si>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</si>
  <si>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</si>
  <si>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</si>
  <si>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</si>
  <si>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</si>
  <si>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</si>
  <si>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</si>
  <si>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</si>
  <si>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</si>
  <si>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</si>
  <si>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</si>
  <si>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</si>
  <si>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</si>
  <si>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</si>
  <si>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</si>
  <si>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</si>
  <si>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</si>
  <si>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</si>
  <si>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</si>
  <si>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</si>
  <si>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</si>
  <si>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</si>
  <si>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</si>
  <si>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</si>
  <si>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</si>
  <si>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</si>
  <si>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</si>
  <si>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</si>
  <si>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</si>
  <si>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</si>
  <si>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</si>
  <si>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</si>
  <si>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</si>
  <si>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</si>
  <si>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</si>
  <si>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</si>
  <si>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</si>
  <si>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</si>
  <si>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</si>
  <si>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</si>
  <si>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</si>
  <si>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</si>
  <si>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</si>
  <si>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</si>
  <si>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</si>
  <si>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</si>
  <si>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</si>
  <si>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</si>
  <si>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</si>
  <si>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</si>
  <si>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</si>
  <si>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</si>
  <si>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</si>
  <si>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</si>
  <si>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</si>
  <si>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</si>
  <si>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</si>
  <si>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</si>
  <si>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</si>
  <si>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</si>
  <si>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</si>
  <si>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</si>
  <si>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</si>
  <si>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</si>
  <si>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</si>
  <si>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</si>
  <si>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</si>
  <si>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</si>
  <si>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</si>
  <si>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</si>
  <si>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</si>
  <si>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</si>
  <si>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</si>
  <si>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</si>
  <si>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</si>
  <si>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</si>
  <si>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</si>
  <si>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</si>
  <si>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</si>
  <si>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</si>
  <si>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</si>
  <si>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</si>
  <si>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</si>
  <si>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</si>
  <si>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</si>
  <si>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</si>
  <si>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</si>
  <si>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</si>
  <si>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</si>
  <si>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</si>
  <si>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</si>
  <si>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</si>
  <si>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</si>
  <si>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</si>
  <si>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</si>
  <si>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</si>
  <si>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</si>
  <si>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</si>
  <si>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</si>
  <si>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</si>
  <si>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</si>
  <si>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</si>
  <si>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</si>
  <si>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</si>
  <si>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</si>
  <si>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</si>
  <si>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</si>
  <si>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</si>
  <si>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</si>
  <si>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</si>
  <si>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</si>
  <si>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</si>
  <si>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</si>
  <si>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</si>
  <si>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</si>
  <si>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</si>
  <si>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</si>
  <si>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</si>
  <si>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</si>
  <si>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</si>
  <si>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</si>
  <si>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</si>
  <si>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</si>
  <si>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</si>
  <si>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</si>
  <si>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</si>
  <si>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</si>
  <si>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</si>
  <si>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</si>
  <si>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</si>
  <si>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</si>
  <si>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</si>
  <si>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</si>
  <si>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</si>
  <si>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</si>
  <si>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</si>
  <si>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</si>
  <si>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</si>
  <si>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</si>
  <si>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</si>
  <si>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</si>
  <si>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</si>
  <si>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</si>
  <si>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</si>
  <si>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</si>
  <si>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</si>
  <si>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</si>
  <si>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</si>
  <si>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</si>
  <si>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</si>
  <si>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</si>
  <si>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</si>
  <si>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</si>
  <si>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</si>
  <si>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</si>
  <si>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</si>
  <si>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</si>
  <si>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</si>
  <si>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</si>
  <si>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</si>
  <si>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</si>
  <si>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</si>
  <si>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</si>
  <si>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</si>
  <si>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</si>
  <si>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</si>
  <si>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</si>
  <si>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</si>
  <si>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</si>
  <si>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</si>
  <si>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</si>
  <si>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</si>
  <si>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</si>
  <si>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</si>
  <si>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</si>
  <si>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</si>
  <si>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</si>
  <si>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</si>
  <si>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</si>
  <si>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</si>
  <si>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</si>
  <si>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</si>
  <si>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</si>
  <si>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</si>
  <si>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</si>
  <si>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</si>
  <si>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</si>
  <si>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</si>
  <si>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</si>
  <si>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</si>
  <si>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</si>
  <si>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</si>
  <si>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</si>
  <si>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</si>
  <si>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</si>
  <si>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</si>
  <si>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</si>
  <si>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</si>
  <si>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</si>
  <si>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</si>
  <si>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</si>
  <si>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</si>
  <si>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</si>
  <si>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</si>
  <si>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</si>
  <si>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</si>
  <si>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</si>
  <si>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</si>
  <si>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</si>
  <si>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</si>
  <si>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</si>
  <si>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</si>
  <si>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</si>
  <si>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</si>
  <si>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</si>
  <si>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</si>
  <si>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</si>
  <si>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</si>
  <si>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</si>
  <si>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</si>
  <si>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</si>
  <si>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</si>
  <si>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</si>
  <si>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</si>
  <si>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</si>
  <si>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</si>
  <si>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</si>
  <si>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</si>
  <si>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</si>
  <si>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</si>
  <si>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</si>
  <si>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</si>
  <si>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</si>
  <si>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</si>
  <si>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</si>
  <si>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</si>
  <si>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</si>
  <si>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</si>
  <si>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</si>
  <si>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</si>
  <si>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</si>
  <si>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</si>
  <si>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</si>
  <si>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</si>
  <si>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</si>
  <si>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</si>
  <si>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</si>
  <si>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</si>
  <si>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</si>
  <si>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</si>
  <si>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</si>
  <si>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</si>
  <si>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</si>
  <si>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</si>
  <si>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</si>
  <si>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</si>
  <si>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</si>
  <si>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</si>
  <si>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</si>
  <si>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</si>
  <si>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</si>
  <si>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</si>
  <si>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</si>
  <si>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</si>
  <si>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</si>
  <si>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</si>
  <si>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</si>
  <si>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</si>
  <si>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</si>
  <si>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</si>
  <si>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</si>
  <si>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</si>
  <si>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</si>
  <si>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</si>
  <si>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</si>
  <si>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</si>
  <si>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</si>
  <si>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</si>
  <si>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</si>
  <si>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</si>
  <si>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</si>
  <si>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</si>
  <si>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</si>
  <si>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</si>
  <si>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</si>
  <si>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</si>
  <si>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</si>
  <si>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</si>
  <si>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</si>
  <si>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</si>
  <si>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</si>
  <si>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</si>
  <si>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</si>
  <si>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</si>
  <si>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</si>
  <si>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</si>
  <si>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</si>
  <si>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</si>
  <si>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</si>
  <si>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</si>
  <si>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</si>
  <si>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</si>
  <si>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</si>
  <si>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</si>
  <si>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</si>
  <si>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</si>
  <si>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</si>
  <si>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</si>
  <si>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</si>
  <si>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</si>
  <si>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</si>
  <si>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</si>
  <si>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</si>
  <si>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</si>
  <si>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</si>
  <si>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</si>
  <si>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</si>
  <si>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</si>
  <si>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</si>
  <si>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</si>
  <si>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</si>
  <si>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</si>
  <si>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</si>
  <si>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</si>
  <si>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</si>
  <si>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</si>
  <si>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</si>
  <si>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</si>
  <si>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</si>
  <si>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</si>
  <si>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</si>
  <si>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</si>
  <si>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</si>
  <si>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</si>
  <si>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</si>
  <si>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</si>
  <si>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</si>
  <si>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</si>
  <si>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</si>
  <si>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</si>
  <si>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</si>
  <si>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</si>
  <si>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</si>
  <si>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</si>
  <si>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</si>
  <si>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</si>
  <si>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</si>
  <si>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</si>
  <si>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</si>
  <si>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</si>
  <si>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</si>
  <si>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</si>
  <si>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</si>
  <si>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</si>
  <si>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</si>
  <si>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</si>
  <si>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</si>
  <si>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</si>
  <si>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</si>
  <si>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</si>
  <si>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</si>
  <si>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</si>
  <si>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</si>
  <si>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</si>
  <si>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</si>
  <si>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</si>
  <si>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</si>
  <si>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</si>
  <si>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</si>
  <si>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</si>
  <si>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</si>
  <si>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</si>
  <si>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</si>
  <si>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</si>
  <si>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</si>
  <si>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</si>
  <si>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</si>
  <si>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</si>
  <si>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</si>
  <si>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</si>
  <si>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</si>
  <si>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</si>
  <si>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</si>
  <si>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</si>
  <si>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</si>
  <si>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</si>
  <si>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</si>
  <si>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</si>
  <si>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</si>
  <si>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</si>
  <si>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</si>
  <si>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</si>
  <si>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</si>
  <si>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</si>
  <si>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</si>
  <si>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</si>
  <si>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</si>
  <si>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</si>
  <si>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</si>
  <si>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</si>
  <si>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</si>
  <si>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</si>
  <si>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</si>
  <si>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</si>
  <si>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</si>
  <si>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</si>
  <si>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</si>
  <si>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</si>
  <si>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</si>
  <si>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</si>
  <si>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</si>
  <si>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</si>
  <si>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</si>
  <si>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</si>
  <si>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</si>
  <si>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</si>
  <si>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</si>
  <si>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</si>
  <si>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</si>
  <si>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</si>
  <si>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</si>
  <si>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</si>
  <si>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</si>
  <si>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</si>
  <si>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</si>
  <si>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</si>
  <si>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</si>
  <si>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</si>
  <si>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</si>
  <si>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</si>
  <si>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</si>
  <si>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</si>
  <si>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</si>
  <si>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</si>
  <si>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</si>
  <si>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</si>
  <si>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</si>
  <si>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</si>
  <si>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</si>
  <si>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</si>
  <si>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</si>
  <si>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</si>
  <si>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</si>
  <si>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</si>
  <si>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</si>
  <si>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</si>
  <si>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</si>
  <si>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</si>
  <si>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</si>
  <si>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</si>
  <si>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</si>
  <si>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</si>
  <si>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</si>
  <si>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</si>
  <si>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</si>
  <si>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</si>
  <si>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</si>
  <si>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</si>
  <si>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</si>
  <si>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</si>
  <si>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</si>
  <si>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</si>
  <si>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</si>
  <si>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</si>
  <si>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</si>
  <si>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</si>
  <si>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</si>
  <si>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</si>
  <si>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</si>
  <si>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</si>
  <si>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</si>
  <si>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</si>
  <si>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</si>
  <si>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</si>
  <si>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</si>
  <si>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</si>
  <si>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</si>
  <si>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</si>
  <si>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</si>
  <si>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</si>
  <si>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</si>
  <si>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</si>
  <si>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</si>
  <si>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</si>
  <si>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</si>
  <si>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</si>
  <si>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</si>
  <si>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</si>
  <si>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</si>
  <si>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</si>
  <si>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</si>
  <si>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</si>
  <si>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</si>
  <si>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</si>
  <si>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</si>
  <si>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</si>
  <si>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</si>
  <si>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</si>
  <si>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</si>
  <si>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</si>
  <si>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</si>
  <si>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</si>
  <si>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</si>
  <si>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</si>
  <si>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</si>
  <si>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</si>
  <si>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</si>
  <si>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</si>
  <si>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</si>
  <si>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</si>
  <si>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</si>
  <si>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</si>
  <si>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</si>
  <si>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</si>
  <si>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</si>
  <si>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</si>
  <si>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</si>
  <si>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</si>
  <si>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</si>
  <si>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</si>
  <si>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</si>
  <si>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</si>
  <si>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</si>
  <si>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</si>
  <si>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</si>
  <si>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</si>
  <si>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</si>
  <si>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</si>
  <si>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</si>
  <si>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</si>
  <si>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</si>
  <si>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</si>
  <si>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</si>
  <si>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</si>
  <si>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</si>
  <si>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</si>
  <si>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</si>
  <si>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</si>
  <si>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</si>
  <si>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</si>
  <si>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</si>
  <si>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</si>
  <si>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</si>
  <si>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</si>
  <si>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</si>
  <si>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</si>
  <si>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</si>
  <si>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</si>
  <si>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</si>
  <si>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</si>
  <si>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</si>
  <si>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</si>
  <si>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</si>
  <si>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</si>
  <si>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</si>
  <si>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</si>
  <si>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</si>
  <si>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</si>
  <si>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</si>
  <si>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</si>
  <si>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</si>
  <si>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</si>
  <si>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</si>
  <si>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</si>
  <si>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</si>
  <si>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</si>
  <si>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</si>
  <si>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</si>
  <si>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</si>
  <si>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</si>
  <si>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</si>
  <si>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</si>
  <si>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</si>
  <si>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</si>
  <si>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</si>
  <si>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</si>
  <si>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</si>
  <si>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</si>
  <si>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</si>
  <si>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</si>
  <si>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</si>
  <si>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</si>
  <si>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</si>
  <si>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</si>
  <si>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</si>
  <si>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</si>
  <si>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</si>
  <si>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</si>
  <si>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</si>
  <si>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</si>
  <si>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</si>
  <si>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</si>
  <si>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</si>
  <si>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</si>
  <si>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</si>
  <si>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</si>
  <si>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</si>
  <si>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</si>
  <si>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</si>
  <si>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</si>
  <si>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</si>
  <si>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</si>
  <si>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</si>
  <si>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</si>
  <si>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</si>
  <si>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</si>
  <si>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</si>
  <si>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</si>
  <si>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</si>
  <si>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</si>
  <si>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</si>
  <si>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</si>
  <si>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</si>
  <si>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</si>
  <si>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</si>
  <si>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</si>
  <si>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</si>
  <si>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</si>
  <si>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</si>
  <si>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</si>
  <si>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</si>
  <si>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</si>
  <si>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</si>
  <si>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</si>
  <si>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</si>
  <si>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</si>
  <si>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</si>
  <si>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</si>
  <si>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</si>
  <si>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</si>
  <si>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</si>
  <si>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</si>
  <si>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</si>
  <si>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</si>
  <si>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</si>
  <si>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</si>
  <si>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</si>
  <si>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</si>
  <si>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</si>
  <si>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</si>
  <si>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</si>
  <si>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</si>
  <si>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</si>
  <si>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</si>
  <si>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</si>
  <si>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</si>
  <si>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</si>
  <si>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</si>
  <si>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</si>
  <si>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</si>
  <si>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</si>
  <si>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</si>
  <si>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</si>
  <si>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</si>
  <si>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</si>
  <si>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</si>
  <si>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</si>
  <si>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</si>
  <si>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</si>
  <si>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</si>
  <si>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</si>
  <si>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</si>
  <si>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</si>
  <si>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</si>
  <si>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</si>
  <si>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</si>
  <si>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</si>
  <si>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</si>
  <si>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</si>
  <si>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</si>
  <si>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</si>
  <si>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</si>
  <si>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</si>
  <si>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</si>
  <si>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</si>
  <si>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</si>
  <si>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</si>
  <si>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</si>
  <si>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</si>
  <si>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</si>
  <si>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</si>
  <si>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</si>
  <si>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</si>
  <si>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</si>
  <si>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</si>
  <si>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</si>
  <si>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</si>
  <si>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</si>
  <si>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</si>
  <si>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</si>
  <si>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</si>
  <si>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</si>
  <si>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</si>
  <si>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</si>
  <si>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</si>
  <si>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</si>
  <si>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</si>
  <si>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</si>
  <si>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</si>
  <si>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</si>
  <si>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</si>
  <si>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</si>
  <si>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</si>
  <si>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</si>
  <si>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</si>
  <si>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</si>
  <si>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</si>
  <si>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</si>
  <si>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</si>
  <si>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</si>
  <si>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</si>
  <si>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</si>
  <si>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</si>
  <si>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</si>
  <si>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</si>
  <si>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</si>
  <si>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</si>
  <si>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</si>
  <si>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</si>
  <si>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</si>
  <si>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</si>
  <si>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</si>
  <si>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</si>
  <si>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</si>
  <si>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</si>
  <si>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</si>
  <si>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</si>
  <si>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</si>
  <si>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</si>
  <si>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</si>
  <si>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</si>
  <si>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</si>
  <si>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</si>
  <si>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</si>
  <si>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</si>
  <si>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</si>
  <si>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</si>
  <si>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</si>
  <si>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</si>
  <si>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</si>
  <si>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</si>
  <si>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</si>
  <si>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</si>
  <si>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</si>
  <si>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</si>
  <si>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</si>
  <si>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</si>
  <si>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</si>
  <si>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</si>
  <si>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</si>
  <si>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</si>
  <si>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</si>
  <si>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</si>
  <si>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</si>
  <si>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</si>
  <si>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</si>
  <si>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</si>
  <si>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</si>
  <si>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</si>
  <si>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</si>
  <si>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</si>
  <si>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</si>
  <si>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</si>
  <si>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</si>
  <si>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</si>
  <si>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</si>
  <si>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</si>
  <si>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</si>
  <si>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</si>
  <si>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</si>
  <si>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</si>
  <si>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</si>
  <si>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</si>
  <si>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</si>
  <si>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</si>
  <si>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</si>
  <si>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</si>
  <si>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</si>
  <si>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</si>
  <si>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</si>
  <si>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</si>
  <si>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</si>
  <si>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</si>
  <si>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</si>
  <si>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</si>
  <si>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</si>
  <si>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</si>
  <si>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</si>
  <si>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</si>
  <si>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</si>
  <si>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</si>
  <si>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</si>
  <si>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</si>
  <si>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</si>
  <si>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</si>
  <si>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</si>
  <si>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</si>
  <si>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</si>
  <si>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</si>
  <si>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</si>
  <si>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</si>
  <si>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</si>
  <si>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</si>
  <si>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</si>
  <si>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</si>
  <si>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</si>
  <si>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</si>
  <si>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</si>
  <si>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</si>
  <si>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</si>
  <si>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</si>
  <si>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</si>
  <si>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</si>
  <si>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</si>
  <si>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</si>
  <si>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</si>
  <si>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</si>
  <si>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</si>
  <si>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</si>
  <si>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</si>
  <si>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</si>
  <si>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</si>
  <si>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</si>
  <si>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</si>
  <si>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</si>
  <si>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</si>
  <si>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</si>
  <si>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</si>
  <si>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</si>
  <si>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</si>
  <si>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</si>
  <si>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</si>
  <si>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</si>
  <si>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</si>
  <si>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</si>
  <si>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</si>
  <si>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</si>
  <si>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</si>
  <si>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</si>
  <si>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</si>
  <si>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</si>
  <si>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</si>
  <si>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</si>
  <si>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</si>
  <si>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</si>
  <si>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</si>
  <si>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</si>
  <si>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</si>
  <si>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</si>
  <si>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</si>
  <si>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</si>
  <si>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</si>
  <si>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</si>
  <si>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</si>
  <si>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</si>
  <si>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</si>
  <si>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</si>
  <si>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</si>
  <si>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</si>
  <si>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</si>
  <si>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</si>
  <si>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</si>
  <si>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</si>
  <si>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</si>
  <si>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</si>
  <si>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</si>
  <si>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</si>
  <si>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</si>
  <si>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</si>
  <si>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</si>
  <si>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</si>
  <si>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</si>
  <si>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</si>
  <si>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</si>
  <si>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</si>
  <si>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</si>
  <si>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</si>
  <si>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</si>
  <si>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</si>
  <si>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</si>
  <si>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</si>
  <si>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</si>
  <si>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</si>
  <si>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</si>
  <si>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</si>
  <si>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</si>
  <si>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</si>
  <si>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</si>
  <si>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</si>
  <si>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</si>
  <si>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</si>
  <si>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</si>
  <si>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</si>
  <si>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</si>
  <si>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</si>
  <si>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</si>
  <si>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</si>
  <si>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</si>
  <si>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</si>
  <si>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</si>
  <si>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</si>
  <si>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</si>
  <si>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</si>
  <si>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</si>
  <si>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</si>
  <si>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</si>
  <si>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</si>
  <si>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</si>
  <si>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</si>
  <si>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</si>
  <si>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</si>
  <si>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</si>
  <si>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</si>
  <si>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</si>
  <si>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</si>
  <si>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</si>
  <si>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</si>
  <si>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</si>
  <si>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</si>
  <si>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</si>
  <si>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</si>
  <si>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</si>
  <si>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</si>
  <si>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</si>
  <si>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</si>
  <si>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</si>
  <si>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</si>
  <si>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</si>
  <si>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</si>
  <si>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</si>
  <si>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</si>
  <si>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</si>
  <si>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</si>
  <si>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</si>
  <si>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</si>
  <si>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</si>
  <si>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</si>
  <si>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</si>
  <si>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</si>
  <si>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</si>
  <si>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</si>
  <si>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</si>
  <si>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</si>
  <si>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</si>
  <si>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</si>
  <si>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</si>
  <si>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</si>
  <si>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</si>
  <si>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</si>
  <si>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</si>
  <si>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</si>
  <si>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</si>
  <si>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</si>
  <si>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</si>
  <si>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</si>
  <si>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</si>
  <si>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</si>
  <si>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</si>
  <si>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</si>
  <si>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</si>
  <si>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</si>
  <si>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</si>
  <si>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</si>
  <si>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</si>
  <si>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</si>
  <si>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</si>
  <si>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</si>
  <si>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</si>
  <si>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</si>
  <si>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</si>
  <si>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</si>
  <si>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</si>
  <si>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</si>
  <si>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</si>
  <si>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</si>
  <si>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</si>
  <si>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</si>
  <si>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</si>
  <si>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</si>
  <si>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</si>
  <si>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</si>
  <si>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</si>
  <si>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</si>
  <si>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</si>
  <si>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</si>
  <si>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</si>
  <si>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</si>
  <si>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</si>
  <si>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</si>
  <si>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</si>
  <si>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</si>
  <si>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</si>
  <si>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</si>
  <si>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</si>
  <si>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</si>
  <si>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</si>
  <si>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</si>
  <si>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</si>
  <si>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</si>
  <si>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</si>
  <si>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</si>
  <si>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</si>
  <si>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</si>
  <si>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</si>
  <si>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</si>
  <si>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</si>
  <si>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</si>
  <si>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</si>
  <si>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</si>
  <si>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</si>
  <si>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</si>
  <si>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</si>
  <si>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</si>
  <si>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</si>
  <si>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</si>
  <si>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</si>
  <si>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</si>
  <si>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</si>
  <si>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</si>
  <si>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</si>
  <si>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</si>
  <si>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</si>
  <si>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</si>
  <si>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</si>
  <si>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</si>
  <si>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</si>
  <si>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</si>
  <si>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</si>
  <si>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</si>
  <si>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</si>
  <si>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</si>
  <si>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</si>
  <si>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</si>
  <si>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</si>
  <si>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</si>
  <si>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</si>
  <si>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</si>
  <si>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</si>
  <si>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</si>
  <si>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</si>
  <si>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</si>
  <si>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</si>
  <si>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</si>
  <si>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</si>
  <si>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</si>
  <si>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</si>
  <si>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</si>
  <si>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</si>
  <si>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</si>
  <si>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</si>
  <si>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</si>
  <si>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</si>
  <si>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</si>
  <si>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</si>
  <si>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</si>
  <si>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</si>
  <si>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</si>
  <si>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</si>
  <si>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</si>
  <si>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</si>
  <si>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</si>
  <si>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</si>
  <si>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</si>
  <si>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</si>
  <si>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</si>
  <si>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</si>
  <si>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</si>
  <si>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</si>
  <si>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</si>
  <si>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</si>
  <si>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</si>
  <si>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</si>
  <si>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</si>
  <si>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</si>
  <si>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</si>
  <si>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</si>
  <si>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</si>
  <si>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</si>
  <si>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</si>
  <si>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</si>
  <si>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</si>
  <si>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</si>
  <si>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</si>
  <si>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</si>
  <si>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</si>
  <si>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</si>
  <si>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</si>
  <si>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</si>
  <si>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</si>
  <si>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</si>
  <si>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</si>
  <si>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</si>
  <si>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</si>
  <si>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</si>
  <si>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</si>
  <si>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</si>
  <si>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</si>
  <si>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</si>
  <si>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</si>
  <si>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</si>
  <si>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</si>
  <si>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</si>
  <si>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</si>
  <si>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</si>
  <si>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</si>
  <si>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</si>
  <si>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</si>
  <si>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</si>
  <si>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</si>
  <si>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</si>
  <si>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</si>
  <si>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</si>
  <si>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</si>
  <si>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</si>
  <si>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</si>
  <si>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</si>
  <si>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</si>
  <si>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</si>
  <si>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</si>
  <si>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</si>
  <si>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</si>
  <si>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</si>
  <si>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</si>
  <si>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</si>
  <si>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</si>
  <si>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</si>
  <si>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</si>
  <si>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</si>
  <si>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</si>
  <si>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</si>
  <si>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</si>
  <si>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</si>
  <si>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</si>
  <si>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</si>
  <si>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</si>
  <si>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</si>
  <si>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</si>
  <si>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</si>
  <si>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</si>
  <si>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</si>
  <si>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</si>
  <si>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</si>
  <si>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</si>
  <si>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</si>
  <si>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</si>
  <si>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</si>
  <si>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</si>
  <si>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</si>
  <si>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</si>
  <si>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</si>
  <si>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</si>
  <si>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</si>
  <si>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</si>
  <si>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</si>
  <si>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</si>
  <si>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</si>
  <si>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</si>
  <si>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</si>
  <si>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</si>
  <si>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</si>
  <si>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</si>
  <si>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</si>
  <si>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</si>
  <si>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</si>
  <si>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</si>
  <si>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</si>
  <si>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</si>
  <si>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</si>
  <si>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</si>
  <si>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</si>
  <si>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</si>
  <si>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</si>
  <si>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</si>
  <si>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</si>
  <si>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</si>
  <si>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</si>
  <si>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</si>
  <si>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</si>
  <si>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</si>
  <si>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</si>
  <si>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</si>
  <si>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</si>
  <si>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</si>
  <si>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</si>
  <si>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</si>
  <si>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</si>
  <si>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</si>
  <si>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</si>
  <si>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</si>
  <si>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</si>
  <si>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</si>
  <si>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</si>
  <si>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</si>
  <si>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</si>
  <si>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</si>
  <si>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</si>
  <si>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</si>
  <si>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</si>
  <si>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</si>
  <si>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</si>
  <si>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</si>
  <si>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</si>
  <si>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</si>
  <si>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</si>
  <si>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</si>
  <si>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</si>
  <si>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</si>
  <si>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</si>
  <si>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</si>
  <si>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</si>
  <si>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</si>
  <si>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</si>
  <si>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</si>
  <si>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</si>
  <si>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</si>
  <si>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</si>
  <si>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</si>
  <si>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</si>
  <si>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</si>
  <si>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</si>
  <si>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</si>
  <si>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</si>
  <si>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</si>
  <si>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</si>
  <si>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</si>
  <si>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</si>
  <si>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</si>
  <si>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</si>
  <si>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</si>
  <si>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</si>
  <si>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</si>
  <si>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</si>
  <si>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</si>
  <si>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</si>
  <si>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</si>
  <si>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</si>
  <si>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</si>
  <si>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</si>
  <si>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</si>
  <si>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</si>
  <si>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</si>
  <si>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</si>
  <si>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</si>
  <si>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</si>
  <si>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</si>
  <si>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</si>
  <si>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</si>
  <si>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</si>
  <si>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</si>
  <si>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</si>
  <si>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</si>
  <si>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</si>
  <si>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</si>
  <si>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</si>
  <si>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</si>
  <si>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</si>
  <si>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</si>
  <si>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</si>
  <si>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</si>
  <si>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</si>
  <si>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</si>
  <si>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</si>
  <si>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</si>
  <si>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</si>
  <si>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</si>
  <si>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</si>
  <si>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</si>
  <si>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</si>
  <si>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</si>
  <si>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</si>
  <si>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</si>
  <si>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</si>
  <si>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</si>
  <si>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</si>
  <si>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</si>
  <si>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</si>
  <si>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</si>
  <si>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</si>
  <si>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</si>
  <si>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</si>
  <si>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</si>
  <si>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</si>
  <si>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</si>
  <si>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</si>
  <si>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</si>
  <si>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</si>
  <si>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</si>
  <si>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</si>
  <si>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</si>
  <si>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</si>
  <si>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</si>
  <si>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</si>
  <si>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</si>
  <si>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</si>
  <si>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</si>
  <si>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</si>
  <si>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</si>
  <si>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</si>
  <si>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</si>
  <si>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</si>
  <si>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</si>
  <si>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</si>
  <si>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</si>
  <si>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</si>
  <si>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</si>
  <si>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</si>
  <si>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</si>
  <si>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</si>
  <si>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</si>
  <si>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</si>
  <si>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</si>
  <si>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</si>
  <si>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</si>
  <si>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</si>
  <si>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</si>
  <si>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</si>
  <si>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</si>
  <si>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</si>
  <si>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</si>
  <si>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</si>
  <si>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</si>
  <si>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</si>
  <si>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</si>
  <si>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</si>
  <si>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</si>
  <si>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</si>
  <si>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</si>
  <si>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</si>
  <si>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</si>
  <si>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</si>
  <si>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</si>
  <si>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</si>
  <si>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</si>
  <si>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</si>
  <si>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</si>
  <si>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</si>
  <si>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</si>
  <si>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</si>
  <si>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</si>
  <si>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</si>
  <si>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</si>
  <si>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</si>
  <si>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</si>
  <si>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</si>
  <si>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</si>
  <si>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</si>
  <si>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</si>
  <si>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</si>
  <si>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</si>
  <si>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</si>
  <si>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</si>
  <si>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</si>
  <si>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</si>
  <si>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</si>
  <si>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</si>
  <si>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</si>
  <si>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</si>
  <si>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</si>
  <si>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</si>
  <si>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</si>
  <si>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</si>
  <si>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</si>
  <si>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</si>
  <si>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</si>
  <si>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</si>
  <si>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</si>
  <si>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</si>
  <si>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</si>
  <si>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</si>
  <si>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</si>
  <si>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</si>
  <si>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</si>
  <si>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</si>
  <si>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</si>
  <si>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</si>
  <si>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</si>
  <si>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</si>
  <si>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</si>
  <si>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</si>
  <si>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</si>
  <si>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</si>
  <si>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</si>
  <si>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</si>
  <si>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</si>
  <si>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</si>
  <si>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</si>
  <si>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</si>
  <si>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</si>
  <si>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</si>
  <si>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</si>
  <si>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</si>
  <si>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</si>
  <si>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</si>
  <si>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</si>
  <si>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</si>
  <si>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</si>
  <si>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</si>
  <si>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</si>
  <si>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</si>
  <si>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</si>
  <si>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</si>
  <si>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</si>
  <si>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</si>
  <si>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</si>
  <si>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</si>
  <si>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</si>
  <si>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</si>
  <si>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</si>
  <si>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</si>
  <si>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</si>
  <si>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</si>
  <si>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</si>
  <si>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</si>
  <si>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</si>
  <si>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</si>
  <si>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</si>
  <si>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</si>
  <si>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</si>
  <si>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</si>
  <si>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</si>
  <si>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</si>
  <si>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</si>
  <si>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</si>
  <si>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</si>
  <si>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</si>
  <si>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</si>
  <si>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</si>
  <si>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</si>
  <si>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</si>
  <si>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</si>
  <si>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</si>
  <si>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</si>
  <si>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</si>
  <si>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</si>
  <si>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</si>
  <si>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</si>
  <si>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</si>
  <si>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</si>
  <si>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</si>
  <si>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</si>
  <si>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</si>
  <si>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</si>
  <si>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</si>
  <si>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</si>
  <si>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</si>
  <si>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</si>
  <si>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</si>
  <si>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</si>
  <si>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</si>
  <si>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</si>
  <si>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</si>
  <si>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</si>
  <si>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</si>
  <si>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</si>
  <si>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</si>
  <si>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</si>
  <si>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</si>
  <si>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</si>
  <si>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</si>
  <si>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</si>
  <si>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</si>
  <si>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</si>
  <si>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</si>
  <si>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</si>
  <si>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</si>
  <si>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</si>
  <si>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</si>
  <si>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</si>
  <si>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</si>
  <si>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</si>
  <si>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</si>
  <si>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</si>
  <si>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</si>
  <si>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</si>
  <si>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</si>
  <si>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</si>
  <si>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</si>
  <si>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</si>
  <si>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</si>
  <si>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</si>
  <si>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</si>
  <si>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</si>
  <si>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</si>
  <si>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</si>
  <si>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</si>
  <si>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</si>
  <si>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</si>
  <si>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</si>
  <si>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</si>
  <si>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</si>
  <si>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</si>
  <si>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</si>
  <si>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</si>
  <si>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</si>
  <si>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</si>
  <si>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</si>
  <si>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</si>
  <si>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</si>
  <si>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</si>
  <si>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</si>
  <si>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</si>
  <si>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</si>
  <si>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</si>
  <si>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</si>
  <si>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</si>
  <si>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</si>
  <si>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</si>
  <si>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</si>
  <si>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</si>
  <si>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</si>
  <si>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</si>
  <si>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</si>
  <si>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</si>
  <si>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</si>
  <si>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</si>
  <si>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</si>
  <si>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</si>
  <si>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</si>
  <si>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</si>
  <si>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</si>
  <si>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</si>
  <si>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</si>
  <si>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</si>
  <si>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</si>
  <si>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</si>
  <si>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</si>
  <si>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</si>
  <si>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</si>
  <si>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</si>
  <si>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</si>
  <si>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</si>
  <si>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</si>
  <si>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</si>
  <si>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</si>
  <si>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</si>
  <si>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</si>
  <si>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</si>
  <si>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</si>
  <si>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</si>
  <si>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</si>
  <si>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</si>
  <si>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</si>
  <si>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</si>
  <si>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</si>
  <si>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</si>
  <si>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</si>
  <si>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</si>
  <si>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</si>
  <si>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</si>
  <si>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</si>
  <si>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</si>
  <si>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</si>
  <si>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</si>
  <si>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</si>
  <si>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</si>
  <si>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</si>
  <si>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</si>
  <si>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</si>
  <si>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</si>
  <si>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</si>
  <si>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</si>
  <si>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</si>
  <si>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</si>
  <si>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</si>
  <si>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</si>
  <si>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</si>
  <si>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</si>
  <si>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</si>
  <si>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</si>
  <si>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</si>
  <si>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</si>
  <si>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</si>
  <si>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</si>
  <si>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</si>
  <si>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</si>
  <si>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</si>
  <si>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</si>
  <si>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</si>
  <si>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</si>
  <si>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</si>
  <si>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</si>
  <si>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</si>
  <si>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</si>
  <si>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</si>
  <si>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</si>
  <si>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</si>
  <si>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</si>
  <si>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</si>
  <si>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</si>
  <si>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</si>
  <si>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</si>
  <si>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</si>
  <si>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</si>
  <si>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</si>
  <si>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</si>
  <si>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</si>
  <si>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</si>
  <si>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</si>
  <si>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</si>
  <si>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</si>
  <si>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</si>
  <si>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</si>
  <si>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</si>
  <si>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</si>
  <si>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</si>
  <si>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</si>
  <si>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</si>
  <si>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</si>
  <si>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</si>
  <si>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</si>
  <si>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</si>
  <si>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</si>
  <si>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</si>
  <si>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</si>
  <si>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</si>
  <si>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</si>
  <si>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</si>
  <si>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</si>
  <si>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</si>
  <si>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</si>
  <si>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</si>
  <si>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</si>
  <si>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</si>
  <si>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</si>
  <si>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</si>
  <si>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</si>
  <si>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</si>
  <si>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</si>
  <si>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</si>
  <si>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</si>
  <si>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</si>
  <si>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</si>
  <si>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</si>
  <si>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</si>
  <si>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</si>
  <si>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</si>
  <si>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</si>
  <si>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</si>
  <si>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</si>
  <si>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</si>
  <si>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</si>
  <si>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</si>
  <si>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</si>
  <si>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</si>
  <si>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</si>
  <si>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</si>
  <si>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</si>
  <si>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</si>
  <si>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</si>
  <si>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</si>
  <si>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</si>
  <si>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</si>
  <si>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</si>
  <si>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</si>
  <si>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</si>
  <si>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</si>
  <si>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</si>
  <si>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</si>
  <si>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</si>
  <si>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</si>
  <si>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</si>
  <si>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</si>
  <si>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</si>
  <si>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</si>
  <si>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</si>
  <si>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</si>
  <si>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</si>
  <si>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</si>
  <si>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</si>
  <si>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</si>
  <si>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</si>
  <si>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</si>
  <si>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</si>
  <si>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</si>
  <si>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</si>
  <si>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</si>
  <si>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</si>
  <si>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</si>
  <si>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</si>
  <si>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</si>
  <si>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</si>
  <si>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</si>
  <si>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</si>
  <si>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</si>
  <si>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</si>
  <si>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</si>
  <si>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</si>
  <si>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</si>
  <si>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</si>
  <si>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</si>
  <si>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</si>
  <si>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</si>
  <si>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</si>
  <si>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</si>
  <si>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</si>
  <si>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</si>
  <si>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</si>
  <si>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</si>
  <si>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</si>
  <si>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</si>
  <si>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</si>
  <si>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</si>
  <si>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</si>
  <si>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</si>
  <si>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</si>
  <si>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</si>
  <si>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</si>
  <si>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</si>
  <si>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</si>
  <si>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</si>
  <si>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</si>
  <si>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</si>
  <si>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</si>
  <si>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</si>
  <si>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</si>
  <si>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</si>
  <si>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</si>
  <si>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</si>
  <si>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</si>
  <si>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</si>
  <si>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</si>
  <si>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</si>
  <si>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</si>
  <si>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</si>
  <si>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</si>
  <si>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</si>
  <si>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</si>
  <si>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</si>
  <si>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</si>
  <si>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</si>
  <si>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</si>
  <si>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</si>
  <si>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</si>
  <si>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</si>
  <si>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</si>
  <si>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</si>
  <si>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</si>
  <si>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</si>
  <si>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</si>
  <si>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</si>
  <si>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</si>
  <si>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</si>
  <si>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</si>
  <si>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</si>
  <si>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</si>
  <si>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</si>
  <si>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</si>
  <si>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</si>
  <si>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</si>
  <si>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</si>
  <si>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</si>
  <si>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</si>
  <si>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</si>
  <si>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</si>
  <si>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</si>
  <si>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</si>
  <si>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</si>
  <si>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</si>
  <si>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</si>
  <si>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</si>
  <si>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</si>
  <si>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</si>
  <si>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</si>
  <si>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</si>
  <si>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</si>
  <si>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</si>
  <si>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</si>
  <si>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</si>
  <si>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</si>
  <si>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</si>
  <si>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</si>
  <si>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</si>
  <si>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</si>
  <si>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</si>
  <si>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</si>
  <si>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</si>
  <si>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</si>
  <si>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</si>
  <si>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</si>
  <si>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</si>
  <si>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</si>
  <si>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</si>
  <si>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</si>
  <si>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</si>
  <si>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</si>
  <si>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</si>
  <si>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</si>
  <si>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</si>
  <si>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</si>
  <si>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</si>
  <si>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</si>
  <si>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</si>
  <si>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</si>
  <si>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</si>
  <si>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</si>
  <si>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</si>
  <si>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</si>
  <si>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</si>
  <si>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</si>
  <si>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</si>
  <si>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</si>
  <si>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</si>
  <si>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</si>
  <si>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</si>
  <si>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</si>
  <si>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</si>
  <si>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</si>
  <si>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</si>
  <si>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</si>
  <si>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</si>
  <si>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</si>
  <si>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</si>
  <si>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</si>
  <si>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</si>
  <si>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</si>
  <si>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</si>
  <si>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</si>
  <si>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</si>
  <si>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</si>
  <si>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</si>
  <si>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</si>
  <si>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</si>
  <si>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</si>
  <si>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</si>
  <si>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</si>
  <si>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</si>
  <si>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</si>
  <si>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</si>
  <si>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</si>
  <si>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</si>
  <si>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</si>
  <si>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</si>
  <si>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</si>
  <si>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</si>
  <si>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</si>
  <si>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</si>
  <si>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</si>
  <si>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</si>
  <si>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</si>
  <si>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</si>
  <si>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</si>
  <si>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</si>
  <si>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</si>
  <si>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</si>
  <si>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</si>
  <si>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</si>
  <si>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</si>
  <si>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</si>
  <si>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</si>
  <si>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</si>
  <si>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</si>
  <si>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</si>
  <si>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</si>
  <si>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</si>
  <si>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</si>
  <si>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</si>
  <si>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</si>
  <si>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</si>
  <si>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</si>
  <si>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</si>
  <si>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</si>
  <si>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</si>
  <si>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</si>
  <si>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</si>
  <si>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</si>
  <si>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</si>
  <si>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</si>
  <si>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</si>
  <si>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</si>
  <si>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</si>
  <si>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</si>
  <si>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</si>
  <si>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</si>
  <si>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</si>
  <si>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</si>
  <si>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</si>
  <si>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</si>
  <si>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</si>
  <si>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</si>
  <si>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</si>
  <si>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</si>
  <si>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</si>
  <si>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</si>
  <si>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</si>
  <si>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</si>
  <si>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</si>
  <si>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</si>
  <si>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</si>
  <si>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</si>
  <si>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</si>
  <si>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</si>
  <si>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</si>
  <si>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</si>
  <si>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</si>
  <si>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</si>
  <si>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</si>
  <si>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</si>
  <si>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</si>
  <si>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</si>
  <si>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</si>
  <si>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</si>
  <si>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</si>
  <si>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</si>
  <si>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</si>
  <si>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</si>
  <si>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</si>
  <si>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</si>
  <si>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</si>
  <si>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</si>
  <si>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</si>
  <si>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</si>
  <si>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</si>
  <si>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</si>
  <si>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</si>
  <si>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</si>
  <si>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</si>
  <si>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</si>
  <si>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</si>
  <si>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</si>
  <si>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</si>
  <si>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</si>
  <si>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</si>
  <si>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</si>
  <si>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</si>
  <si>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</si>
  <si>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</si>
  <si>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</si>
  <si>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</si>
  <si>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</si>
  <si>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</si>
  <si>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</si>
  <si>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</si>
  <si>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</si>
  <si>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</si>
  <si>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</si>
  <si>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</si>
  <si>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</si>
  <si>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</si>
  <si>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</si>
  <si>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</si>
  <si>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</si>
  <si>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</si>
  <si>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</si>
  <si>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</si>
  <si>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</si>
  <si>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</si>
  <si>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</si>
  <si>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</si>
  <si>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</si>
  <si>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</si>
  <si>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</si>
  <si>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</si>
  <si>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</si>
  <si>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</si>
  <si>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</si>
  <si>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</si>
  <si>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</si>
  <si>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</si>
  <si>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</si>
  <si>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</si>
  <si>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</si>
  <si>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</si>
  <si>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</si>
  <si>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</si>
  <si>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</si>
  <si>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</si>
  <si>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</si>
  <si>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</si>
  <si>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</si>
  <si>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</si>
  <si>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</si>
  <si>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</si>
  <si>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</si>
  <si>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</si>
  <si>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</si>
  <si>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</si>
  <si>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</si>
  <si>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</si>
  <si>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</si>
  <si>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</si>
  <si>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</si>
  <si>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</si>
  <si>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</si>
  <si>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</si>
  <si>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</si>
  <si>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</si>
  <si>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</si>
  <si>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</si>
  <si>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</si>
  <si>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</si>
  <si>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</si>
  <si>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</si>
  <si>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</si>
  <si>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</si>
  <si>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</si>
  <si>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</si>
  <si>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</si>
  <si>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</si>
  <si>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</si>
  <si>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</si>
  <si>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</si>
  <si>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</si>
  <si>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</si>
  <si>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</si>
  <si>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</si>
  <si>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</si>
  <si>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</si>
  <si>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</si>
  <si>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</si>
  <si>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</si>
  <si>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</si>
  <si>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</si>
  <si>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</si>
  <si>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</si>
  <si>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</si>
  <si>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</si>
  <si>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</si>
  <si>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</si>
  <si>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</si>
  <si>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</si>
  <si>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</si>
  <si>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</si>
  <si>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</si>
  <si>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</si>
  <si>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</si>
  <si>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</si>
  <si>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</si>
  <si>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</si>
  <si>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</si>
  <si>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</si>
  <si>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</si>
  <si>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at site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</si>
  <si>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</si>
  <si>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</si>
  <si>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</si>
  <si>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</si>
  <si>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</si>
  <si>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</si>
  <si>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</si>
  <si>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</si>
  <si>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</si>
  <si>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</si>
  <si>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</si>
  <si>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</si>
  <si>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</si>
  <si>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</si>
  <si>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</si>
  <si>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</si>
  <si>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</si>
  <si>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</si>
  <si>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</si>
  <si>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</si>
  <si>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</si>
  <si>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</si>
  <si>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</si>
  <si>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</si>
  <si>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</si>
  <si>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</si>
  <si>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</si>
  <si>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</si>
  <si>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</si>
  <si>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</si>
  <si>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</si>
  <si>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</si>
  <si>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</si>
  <si>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</si>
  <si>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</si>
  <si>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</si>
  <si>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</si>
  <si>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</si>
  <si>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</si>
  <si>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</si>
  <si>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</si>
  <si>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</si>
  <si>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</si>
  <si>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</si>
  <si>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</si>
  <si>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</si>
  <si>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</si>
  <si>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</si>
  <si>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</si>
  <si>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</si>
  <si>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</si>
  <si>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</si>
  <si>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</si>
  <si>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</si>
  <si>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</si>
  <si>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</si>
  <si>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</si>
  <si>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</si>
  <si>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</si>
  <si>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</si>
  <si>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</si>
  <si>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</si>
  <si>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</si>
  <si>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</si>
  <si>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</si>
  <si>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</si>
  <si>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</si>
  <si>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</si>
  <si>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</si>
  <si>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</si>
  <si>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</si>
  <si>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</si>
  <si>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</si>
  <si>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</si>
  <si>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</si>
  <si>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</si>
  <si>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</si>
  <si>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</si>
  <si>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</si>
  <si>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</si>
  <si>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</si>
  <si>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</si>
  <si>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</si>
  <si>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</si>
  <si>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</si>
  <si>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</si>
  <si>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</si>
  <si>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</si>
  <si>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</si>
  <si>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</si>
  <si>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</si>
  <si>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</si>
  <si>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</si>
  <si>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</si>
  <si>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</si>
  <si>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</si>
  <si>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</si>
  <si>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</si>
  <si>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</si>
  <si>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 xml:space="preserve">under night access , team will check by morninig </t>
  </si>
  <si>
    <t>PCM-20251028-00002099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</si>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</sst>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3" totalsRowShown="0" headerRowDxfId="174" dataDxfId="173" headerRowBorderDxfId="171" tableBorderDxfId="172" totalsRowBorderDxfId="170">
  <autoFilter ref="A1:L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3"/>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295.93541550925875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0.25609837962838355</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0.25480208333465271</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4.1005787039466668E-2</v>
      </c>
      <c r="H5" s="136">
        <v>45958.831875000003</v>
      </c>
      <c r="I5" s="134" t="str">
        <f>IFERROR(VLOOKUP(D5,DB!A:F,6,0),"")</f>
        <v>Power Cube</v>
      </c>
      <c r="J5" s="134" t="str">
        <f>IFERROR(VLOOKUP(D5,DB!A:G,7,0),"")</f>
        <v>No BB Design+Good</v>
      </c>
      <c r="K5" s="138" t="s">
        <v>39005</v>
      </c>
      <c r="L5" s="139" t="str">
        <f>IFERROR(VLOOKUP(D5,DB!A:I,9,0),"")</f>
        <v>Latis</v>
      </c>
    </row>
    <row r="6" spans="1:15" ht="15" customHeight="1">
      <c r="A6" s="133"/>
      <c r="B6" s="134" t="str">
        <f>IFERROR(VLOOKUP(D6,DB!A:K,11,0),"")</f>
        <v/>
      </c>
      <c r="C6" s="134"/>
      <c r="D6" s="134"/>
      <c r="E6" s="135"/>
      <c r="F6" s="136"/>
      <c r="G6" s="137">
        <f ca="1">IFERROR(NOW()-F6,"")</f>
        <v>45958.883841435185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45958.883841435185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45958.883841435185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45958.883841435185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45958.883841435185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45958.883841435185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45958.883841435185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45958.883841435185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45958.883841435185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45958.883841435185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45958.883841435185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45958.883841435185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45958.883841435185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45958.883841435185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45958.883841435185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45958.883841435185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45958.883841435185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45958.883841435185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45958.883841435185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45958.883841435185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45958.883841435185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45958.883841435185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45958.883841435185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45958.883841435185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45958.883841435185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45958.883841435185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45958.883841435185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45958.883841435185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45958.883841435185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45958.883841435185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45958.883841435185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45958.883841435185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45958.883841435185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45958.883841435185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45958.883841435185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45958.883841435185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45958.883841435185</v>
      </c>
      <c r="H42" s="136"/>
      <c r="I42" s="134" t="str">
        <f>IFERROR(VLOOKUP(D42,DB!A:F,6,0),"")</f>
        <v/>
      </c>
      <c r="J42" s="134" t="str">
        <f>IFERROR(VLOOKUP(D42,DB!A:G,7,0),"")</f>
        <v/>
      </c>
      <c r="K42" s="138"/>
      <c r="L42" s="139" t="str">
        <f>IFERROR(VLOOKUP(D42,DB!A:I,9,0),"")</f>
        <v/>
      </c>
    </row>
    <row r="43" spans="1:12" ht="15" customHeight="1">
      <c r="A43" s="145"/>
      <c r="B43" s="146" t="str">
        <f>IFERROR(VLOOKUP(D43,DB!A:K,11,0),"")</f>
        <v/>
      </c>
      <c r="C43" s="146"/>
      <c r="D43" s="146"/>
      <c r="E43" s="147"/>
      <c r="F43" s="148"/>
      <c r="G43" s="149">
        <f ca="1">IFERROR(NOW()-F43,"")</f>
        <v>45958.883841435185</v>
      </c>
      <c r="H43" s="148"/>
      <c r="I43" s="146" t="str">
        <f>IFERROR(VLOOKUP(D43,DB!A:F,6,0),"")</f>
        <v/>
      </c>
      <c r="J43" s="146" t="str">
        <f>IFERROR(VLOOKUP(D43,DB!A:G,7,0),"")</f>
        <v/>
      </c>
      <c r="K43" s="150"/>
      <c r="L43" s="151" t="str">
        <f>IFERROR(VLOOKUP(D43,DB!A:I,9,0),"")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133.88400347222341</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0.14175798611540813</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0.10757974537409609</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45958.883841319446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45958.883841319446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45958.883841319446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45958.883841319446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45958.883841319446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45958.883841319446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45958.883841319446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45958.883841319446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45958.883841319446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45958.883841319446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45958.883841319446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45958.883841319446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45958.883841319446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45958.883841319446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45958.883841319446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45958.883841319446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45958.883841319446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45958.883841319446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45958.883841319446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45958.883841319446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45958.883841319446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45958.883841319446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45958.883841319446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45958.883841319446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45958.883841319446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45958.883841319446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45958.883841319446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45958.883841319446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45958.883841319446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45958.883841319446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45958.883841319446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45958.883841319446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45958.883841319446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45958.883841319446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45958.883841319446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45958.883841319446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45958.883841319446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45958.883841319446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45958.883841319446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45958.883841319446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45958.883841319446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45958.883841319446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45958.883841319446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45958.883841319446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45958.883841319446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45958.883841319446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45958.883841319446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45958.883841319446</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45958.883841319446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45958.883841319446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45958.883841319446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45958.883841319446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45958.883841319446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45958.883841319446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45958.883841319446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45958.883841319446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45958.883841319446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45958.883841319446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45958.883841319446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45958.883841319446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45958.883841319446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45958.883841319446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45958.883841319446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45958.883841319446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45958.883841319446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45958.883841319446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45958.883841319446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45958.883841319446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45958.883841319446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45958.883841319446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45958.883841319446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45958.883841319446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45958.883841319446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45958.883841319446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45958.883841319446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45958.883841319446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45958.883841319446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45958.883841319446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45958.883841319446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45958.883841319446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45958.883841319446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45958.883841319446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45958.883841319446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45958.883841319446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45958.883841319446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45958.883841319446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45958.883841319446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45958.883841319446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45958.883841319446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45958.883841319446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45958.883841319446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45958.883841319446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45958.883841319446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45958.883841319446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45958.883841319446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45958.883841319446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45958.883841319446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45958.883841319446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45958.883841319446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45958.883841319446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45958.883841319446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45958.883841319446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45958.883841319446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45958.883841319446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45958.883841319446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45958.883841319446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45958.883841319446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45958.883841319446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45958.883841319446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45958.883841319446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45958.883841319446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45958.883841319446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45958.883841319446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45958.883841319446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45958.883841319446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45958.883841319446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45958.883841319446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45958.883841319446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45958.883841319446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45958.883841319446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45958.883841319446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45958.883841319446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45958.883841319446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45958.883841319446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45958.883841319446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45958.883841319446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45958.883841319446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45958.883841319446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45958.883841319446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45958.883841319446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45958.883841319446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45958.883841319446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45958.883841319446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45958.883841319446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45958.883841319446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45958.883841319446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45958.883841319446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45958.883841319446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45958.883841319446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45958.883841319446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45958.883841319446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45958.883841319446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45958.883841319446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45958.883841319446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45958.883841319446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45958.883841319446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45958.883841319446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45958.883841319446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45958.883841319446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45958.883841319446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45958.883841319446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45958.883841319446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45958.883841319446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45958.883841319446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45958.883841319446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45958.883841319446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45958.883841319446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45958.883841319446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45958.883841319446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45958.883841319446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45958.883841319446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45958.883841319446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45958.883841319446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45958.883841319446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45958.883841319446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45958.883841319446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45958.883841319446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45958.883841319446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45958.883841319446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45958.883841319446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45958.883841319446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45958.883841319446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45958.883841319446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45958.883841319446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45958.883841319446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45958.883841319446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45958.883841319446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45958.883841319446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45958.883841319446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45958.883841319446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45958.883841319446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45958.883841319446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45958.883841319446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45958.883841319446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45958.883841319446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45958.883841319446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45958.883841319446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45958.883841319446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45958.883841319446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45958.883841319446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45958.883841319446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45958.883841319446</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5210</v>
      </c>
      <c r="E2" s="18"/>
      <c r="F2" s="20"/>
      <c r="G2" s="21">
        <f t="shared" ref="G2:G4" ca="1" si="0">IFERROR(NOW()-F2,"-")</f>
        <v>45958.883841435185</v>
      </c>
      <c r="H2" s="22"/>
      <c r="I2" s="19" t="str">
        <f>IFERROR(VLOOKUP(D2,DB!A:F,6,0),"")</f>
        <v>Power Cube</v>
      </c>
      <c r="J2" s="18" t="str">
        <f>IFERROR(VLOOKUP(D2,DB!A:G,7,0),"")</f>
        <v>In progress</v>
      </c>
      <c r="K2" s="46"/>
      <c r="L2" s="23" t="str">
        <f>IFERROR(VLOOKUP(D2,DB!A:I,9,0),"")</f>
        <v>Zain</v>
      </c>
    </row>
    <row r="3" spans="1:13" ht="15" customHeight="1">
      <c r="A3" s="19"/>
      <c r="B3" s="63" t="str">
        <f>IFERROR(VLOOKUP(D3,DB!A:K,11,0),"")</f>
        <v>R3</v>
      </c>
      <c r="C3" s="18"/>
      <c r="D3" s="18" t="s">
        <v>5192</v>
      </c>
      <c r="E3" s="18"/>
      <c r="F3" s="20"/>
      <c r="G3" s="21">
        <f t="shared" ca="1" si="0"/>
        <v>45958.883841435185</v>
      </c>
      <c r="H3" s="22"/>
      <c r="I3" s="19" t="str">
        <f>IFERROR(VLOOKUP(D3,DB!A:F,6,0),"")</f>
        <v>SCECO-Rental-Genset</v>
      </c>
      <c r="J3" s="18" t="str">
        <f>IFERROR(VLOOKUP(D3,DB!A:G,7,0),"")</f>
        <v>Good</v>
      </c>
      <c r="K3" s="46"/>
      <c r="L3" s="23" t="str">
        <f>IFERROR(VLOOKUP(D3,DB!A:I,9,0),"")</f>
        <v>Zain</v>
      </c>
    </row>
    <row r="4" spans="1:13" ht="15" customHeight="1">
      <c r="A4" s="19"/>
      <c r="B4" s="63" t="str">
        <f>IFERROR(VLOOKUP(D4,DB!A:K,11,0),"")</f>
        <v>R3</v>
      </c>
      <c r="C4" s="18"/>
      <c r="D4" s="18" t="s">
        <v>5155</v>
      </c>
      <c r="E4" s="18"/>
      <c r="F4" s="20"/>
      <c r="G4" s="21">
        <f t="shared" ca="1" si="0"/>
        <v>45958.883841435185</v>
      </c>
      <c r="H4" s="22"/>
      <c r="I4" s="19" t="str">
        <f>IFERROR(VLOOKUP(D4,DB!A:F,6,0),"")</f>
        <v>Power Cube</v>
      </c>
      <c r="J4" s="18" t="str">
        <f>IFERROR(VLOOKUP(D4,DB!A:G,7,0),"")</f>
        <v>Good</v>
      </c>
      <c r="K4" s="46"/>
      <c r="L4" s="23" t="str">
        <f>IFERROR(VLOOKUP(D4,DB!A:I,9,0),"")</f>
        <v>Zain</v>
      </c>
    </row>
    <row r="5" spans="1:13" ht="15" customHeight="1">
      <c r="A5" s="19"/>
      <c r="B5" s="63" t="str">
        <f>IFERROR(VLOOKUP(D5,DB!A:K,11,0),"")</f>
        <v>R3</v>
      </c>
      <c r="C5" s="18"/>
      <c r="D5" s="63" t="s">
        <v>5164</v>
      </c>
      <c r="E5" s="18"/>
      <c r="F5" s="20"/>
      <c r="G5" s="21">
        <f t="shared" ref="G5:G67" ca="1" si="1">IFERROR(NOW()-F5,"-")</f>
        <v>45958.883841435185</v>
      </c>
      <c r="H5" s="22"/>
      <c r="I5" s="19" t="str">
        <f>IFERROR(VLOOKUP(D5,DB!A:F,6,0),"")</f>
        <v>Power cube</v>
      </c>
      <c r="J5" s="18" t="str">
        <f>IFERROR(VLOOKUP(D5,DB!A:G,7,0),"")</f>
        <v>In progress</v>
      </c>
      <c r="K5" s="46"/>
      <c r="L5" s="23" t="str">
        <f>IFERROR(VLOOKUP(D5,DB!A:I,9,0),"")</f>
        <v>Zain</v>
      </c>
    </row>
    <row r="6" spans="1:13" ht="15" customHeight="1">
      <c r="A6" s="19"/>
      <c r="B6" s="63" t="str">
        <f>IFERROR(VLOOKUP(D6,DB!A:K,11,0),"")</f>
        <v/>
      </c>
      <c r="C6" s="18"/>
      <c r="D6" s="18"/>
      <c r="E6" s="18"/>
      <c r="F6" s="20"/>
      <c r="G6" s="21">
        <f t="shared" ca="1" si="1"/>
        <v>45958.883841435185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45958.883841435185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45958.883841435185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45958.883841435185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45958.883841435185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45958.883841435185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45958.883841435185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45958.883841435185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45958.883841435185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45958.883841435185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45958.883841435185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45958.883841435185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45958.883841435185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45958.883841435185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45958.883841435185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45958.883841435185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45958.883841435185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45958.883841435185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45958.883841435185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45958.883841435185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45958.883841435185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45958.883841435185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45958.883841435185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45958.883841435185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45958.883841435185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45958.883841435185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45958.883841435185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45958.883841435185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45958.883841435185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45958.883841435185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45958.883841435185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45958.883841435185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45958.883841435185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45958.883841435185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45958.883841435185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45958.883841435185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45958.883841435185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45958.883841435185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45958.883841435185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45958.883841435185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45958.883841435185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45958.883841435185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45958.883841435185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45958.883841435185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45958.883841435185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45958.883841435185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45958.883841435185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45958.883841435185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45958.883841435185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45958.883841435185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45958.883841435185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45958.883841435185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45958.883841435185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45958.883841435185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45958.883841435185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45958.883841435185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45958.883841435185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45958.883841435185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45958.883841435185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45958.883841435185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45958.883841435185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45958.883841435185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45958.883841435185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45958.883841435185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45958.883841435185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45958.883841435185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45958.883841435185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45958.883841435185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45958.883841435185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45958.883841435185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45958.883841435185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45958.883841435185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45958.883841435185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45958.883841435185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45958.883841435185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45958.883841435185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45958.883841435185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45958.883841435185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45958.883841435185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45958.883841435185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45958.883841435185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45958.883841435185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45958.883841435185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45958.883841435185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45958.883841435185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45958.883841435185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45958.883841435185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45958.883841435185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45958.883841435185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45958.883841435185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45958.883841435185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45958.883841435185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45958.883841435185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45958.883841435185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45958.883841435185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45958.883841435185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45958.883841435185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45958.883841435185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45958.883841435185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45958.883841435185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45958.883841435185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45958.883841435185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45958.883841435185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45958.883841435185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45958.883841435185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45958.883841435185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45958.883841435185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45958.883841435185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45958.883841435185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45958.883841435185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45958.883841435185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45958.883841435185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45958.883841435185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45958.883841435185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45958.883841435185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45958.883841435185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45958.883841435185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45958.883841435185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45958.883841435185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45958.883841435185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45958.883841435185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45958.883841435185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45958.883841435185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45958.883841435185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45958.883841435185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45958.883841435185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45958.883841435185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45958.883841435185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45958.883841435185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45958.883841435185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45958.883841435185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45958.883841435185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45958.883841435185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45958.883841435185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45958.883841435185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45958.883841435185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45958.883841435185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45958.883841435185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45958.883841435185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45958.883841435185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45958.883841435185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45958.883841435185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45958.883841435185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45958.883841435185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45958.883841435185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45958.883841435185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45958.883841435185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45958.883841435185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45958.883841435185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45958.883841435185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45958.883841435185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45958.883841435185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45958.883841435185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45958.883841435185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45958.883841435185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45958.883841435185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45958.883841435185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45958.883841435185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45958.883841435185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45958.883841435185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45958.883841435185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45958.883841435185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45958.883841435185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45958.883841435185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45958.883841435185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45958.883841435185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45958.883841435185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45958.883841435185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45958.883841435185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45958.883841435185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45958.883841435185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45958.883841435185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45958.883841435185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45958.883841435185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45958.883841435185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45958.883841435185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45958.883841435185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45958.883841435185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45958.883841435185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45958.883841435185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45958.883841435185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45958.883841435185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45958.883841435185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45958.883841435185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45958.883841435185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45958.883841435185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45958.883841435185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45958.883841435185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45958.883841435185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45958.883841435185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45958.883841435185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45958.883841435185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45958.883841435185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45958.883841435185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45958.883841435185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45958.883841435185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45958.883841435185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45958.883841435185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45958.883841435185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45958.883841435185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45958.883841435185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45958.883841435185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45958.883841435185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45958.883841435185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45958.883841435185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45958.883841435185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45958.883841435185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45958.883841435185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45958.883841435185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45958.883841435185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45958.883841435185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45958.883841435185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45958.883841435185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45958.883841435185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45958.883841435185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45958.883841435185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45958.883841435185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45958.883841435185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45958.883841435185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45958.883841435185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45958.883841435185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45958.883841435185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45958.883841435185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45958.883841435185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45958.883841435185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45958.883841435185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45958.883841435185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45958.883841435185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45958.883841435185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45958.883841435185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45958.883841435185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45958.883841435185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45958.883841435185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45958.883841435185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45958.883841435185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45958.883841435185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45958.883841435185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45958.883841435185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45958.883841435185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45958.883841435185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45958.883841435185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45958.883841435185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45958.883841435185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45958.883841435185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45958.883841435185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45958.883841435185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45958.883841435185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45958.883841435185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45958.883841435185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45958.883841435185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45958.883841435185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45958.883841435185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45958.883841435185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45958.883841435185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45958.883841435185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45958.883841435185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45958.883841435185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45958.883841435185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45958.883841435185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45958.883841435185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45958.883841435185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45958.883841435185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45958.883841435185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45958.883841435185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45958.883841435185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45958.883841435185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45958.883841435185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45958.883841435185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45958.883841435185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45958.883841435185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45958.883841435185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45958.883841435185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45958.883841435185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45958.883841435185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45958.883841435185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45958.883841435185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45958.883841435185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45958.883841435185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45958.883841435185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45958.883841435185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45958.883841435185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45958.883841435185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45958.883841435185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45958.883841435185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45958.883841435185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45958.883841435185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45958.883841435185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45958.883841435185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45958.883841435185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45958.883841435185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45958.883841435185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45958.883841435185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45958.883841435185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45958.883841435185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45958.883841435185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45958.883841435185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45958.883841435185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45958.883841435185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45958.883841435185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45958.883841435185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45958.883841435185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45958.883841435185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45958.883841435185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45958.883841435185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45958.883841435185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45958.883841435185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45958.883841435185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45958.883841435185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45958.883841435185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45958.883841435185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45958.883841435185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45958.883841435185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45958.883841435185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45958.883841435185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45958.883841435185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45958.883841435185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45958.883841435185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45958.883841435185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45958.883841435185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45958.883841435185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45958.883841435185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45958.883841435185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45958.883841435185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45958.883841435185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45958.883841435185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45958.883841435185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45958.883841435185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45958.883841435185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45958.883841435185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45958.883841435185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45958.883841435185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45958.883841435185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45958.883841435185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45958.883841435185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45958.883841435185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45958.883841435185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45958.883841435185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45958.883841435185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45958.883841435185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45958.883841435185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45958.883841435185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45958.883841435185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45958.883841435185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45958.883841435185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45958.883841435185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45958.883841435185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45958.883841435185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45958.883841435185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45958.883841435185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45958.883841435185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45958.883841435185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45958.883841435185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45958.883841435185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45958.883841435185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45958.883841435185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45958.883841435185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45958.883841435185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45958.883841435185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45958.883841435185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45958.883841435185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45958.883841435185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45958.883841435185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45958.883841435185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45958.883841435185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45958.883841435185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45958.883841435185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45958.883841435185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45958.883841435185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45958.883841435185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45958.883841435185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45958.883841435185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45958.883841435185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45958.883841435185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45958.883841435185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45958.883841435185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45958.883841435185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45958.883841435185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45958.883841435185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45958.883841435185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45958.883841435185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45958.883841435185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45958.883841435185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45958.883841435185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45958.883841435185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45958.883841435185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45958.883841435185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45958.883841435185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45958.883841435185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45958.883841435185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45958.883841435185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45958.883841435185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45958.883841435185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45958.883841435185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45958.883841435185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45958.883841435185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45958.883841435185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45958.883841435185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45958.883841435185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45958.883841435185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45958.883841435185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45958.883841435185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45958.883841435185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45958.883841435185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45958.883841435185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45958.883841435185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45958.883841435185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45958.883841435185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45958.883841435185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45958.883841435185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45958.883841435185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45958.883841435185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45958.883841435185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45958.883841435185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45958.883841435185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45958.883841435185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45958.883841435185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45958.883841435185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45958.883841435185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45958.883841435185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45958.883841435185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45958.883841435185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45958.883841435185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45958.883841435185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45958.883841435185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45958.883841435185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45958.883841435185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45958.883841435185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45958.883841435185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45958.883841435185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45958.883841435185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45958.883841435185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45958.883841435185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45958.883841435185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45958.883841435185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45958.883841435185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45958.883841435185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45958.883841435185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45958.883841435185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45958.883841435185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45958.883841435185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45958.883841435185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45958.883841435185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45958.883841435185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45958.883841435185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45958.883841435185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45958.883841435185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45958.883841435185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45958.883841435185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45958.883841435185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45958.883841435185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45958.883841435185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45958.883841435185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45958.883841435185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45958.883841435185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45958.883841435185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45958.883841435185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45958.883841435185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45958.883841435185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45958.883841435185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45958.883841435185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45958.883841435185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45958.883841435185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45958.883841435185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45958.883841435185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45958.883841435185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45958.883841435185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45958.883841435185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45958.883841435185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45958.883841435185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45958.883841435185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45958.883841435185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45958.883841435185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45958.883841435185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45958.883841435185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45958.883841435185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45958.883841435185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45958.883841435185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45958.883841435185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45958.883841435185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45958.883841435185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45958.883841435185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45958.883841435185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45958.883841435185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45958.883841435185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45958.883841435185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45958.883841435185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45958.883841435185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45958.883841435185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45958.883841435185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45958.883841435185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45958.883841435185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45958.883841435185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45958.883841435185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45958.883841435185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45958.883841435185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45958.883841435185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45958.883841435185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45958.883841435185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45958.883841435185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45958.883841435185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45958.883841435185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45958.883841435185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45958.883841435185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45958.883841435185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45958.883841435185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45958.883841435185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45958.883841435185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45958.883841435185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45958.883841435185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45958.883841435185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45958.883841435185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45958.883841435185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45958.883841435185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45958.883841435185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45958.883841435185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45958.883841435185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45958.883841435185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45958.883841435185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45958.883841435185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45958.883841435185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45958.883841435185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45958.883841435185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45958.883841435185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45958.883841435185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45958.883841435185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45958.883841435185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45958.883841435185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45958.883841435185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45958.883841435185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45958.883841435185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45958.883841435185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45958.883841435185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45958.883841435185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45958.883841435185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45958.883841435185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45958.883841435185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45958.883841435185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45958.883841435185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45958.883841435185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45958.883841435185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45958.883841435185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45958.883841435185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45958.883841435185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45958.883841435185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45958.883841435185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45958.883841435185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45958.883841435185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45958.883841435185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45958.883841435185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45958.883841435185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45958.883841435185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45958.883841435185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45958.883841435185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45958.883841435185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45958.883841435185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45958.883841435185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45958.883841435185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45958.883841435185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45958.883841435185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45958.883841435185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45958.883841435185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45958.883841435185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45958.883841435185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45958.883841435185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45958.883841435185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45958.883841435185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45958.883841435185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45958.883841435185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45958.883841435185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45958.883841435185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45958.883841435185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45958.883841435185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45958.883841435185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45958.883841435185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45958.883841435185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45958.883841435185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45958.883841435185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45958.883841435185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45958.883841435185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45958.883841435185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45958.883841435185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45958.883841435185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45958.883841435185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45958.883841435185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45958.883841435185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45958.883841435185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45958.883841435185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45958.883841435185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45958.883841435185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45958.883841435185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45958.883841435185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45958.883841435185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45958.883841435185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45958.883841435185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45958.883841435185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45958.883841435185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45958.883841435185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45958.883841435185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45958.883841435185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45958.883841435185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45958.883841435185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45958.883841435185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45958.883841435185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45958.883841435185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45958.883841435185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45958.883841435185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45958.883841435185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45958.883841435185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45958.883841435185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45958.883841435185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45958.883841435185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45958.883841435185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45958.883841435185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45958.883841435185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45958.883841435185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45958.883841435185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45958.883841435185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45958.883841435185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45958.883841435185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45958.883841435185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45958.883841435185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45958.883841435185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45958.883841435185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45958.883841435185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45958.883841435185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45958.883841435185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45958.883841435185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45958.883841435185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45958.883841435185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45958.883841435185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45958.883841435185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45958.883841435185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45958.883841435185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45958.883841435185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45958.883841435185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45958.883841435185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45958.883841435185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45958.883841435185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45958.883841435185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45958.883841435185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45958.883841435185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45958.883841435185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45958.883841435185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45958.883841435185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45958.883841435185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45958.883841435185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45958.883841435185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45958.883841435185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45958.883841435185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45958.883841435185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45958.883841435185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45958.883841435185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45958.883841435185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45958.883841435185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45958.883841435185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45958.883841435185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45958.883841435185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45958.883841435185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45958.883841435185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45958.883841435185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45958.883841435185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45958.883841435185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45958.883841435185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45958.883841435185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45958.883841435185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45958.883841435185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45958.883841435185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45958.883841435185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45958.883841435185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45958.883841435185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45958.883841435185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45958.883841435185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45958.883841435185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45958.883841435185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45958.883841435185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45958.883841435185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45958.883841435185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45958.883841435185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45958.883841435185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45958.883841435185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45958.883841435185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45958.883841435185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45958.883841435185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45958.883841435185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45958.883841435185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45958.883841435185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45958.883841435185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45958.883841435185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45958.883841435185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45958.883841435185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45958.883841435185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45958.883841435185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45958.883841435185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45958.883841435185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45958.883841435185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45958.883841435185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45958.883841435185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45958.883841435185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45958.883841435185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45958.883841435185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45958.883841435185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45958.883841435185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45958.883841435185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45958.883841435185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45958.883841435185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45958.883841435185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45958.883841435185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45958.883841435185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45958.883841435185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45958.883841435185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45958.883841435185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45958.883841435185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45958.883841435185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45958.883841435185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45958.883841435185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45958.883841435185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45958.883841435185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45958.883841435185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45958.883841435185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45958.883841435185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45958.883841435185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45958.883841435185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45958.883841435185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45958.883841435185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45958.883841435185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45958.883841435185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45958.883841435185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45958.883841435185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45958.883841435185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45958.883841435185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45958.883841435185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45958.883841435185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45958.883841435185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45958.883841435185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45958.883841435185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45958.883841435185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45958.883841435185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45958.883841435185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45958.883841435185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45958.883841435185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45958.883841435185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45958.883841435185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45958.883841435185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45958.883841435185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45958.883841435185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45958.883841435185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45958.883841435185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45958.883841435185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45958.883841435185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45958.883841435185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45958.883841435185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45958.883841435185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45958.883841435185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45958.883841435185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45958.883841435185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45958.883841435185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45958.883841435185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45958.883841435185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45958.883841435185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45958.883841435185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45958.883841435185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45958.883841435185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45958.883841435185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45958.883841435185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45958.883841435185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45958.883841435185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45958.883841435185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45958.883841435185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45958.883841435185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45958.883841435185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45958.883841435185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45958.883841435185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45958.883841435185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45958.883841435185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45958.883841435185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45958.883841435185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45958.883841435185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45958.883841435185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45958.883841435185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45958.883841435185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45958.883841435185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45958.883841435185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45958.883841435185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45958.883841435185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45958.883841435185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45958.883841435185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45958.883841435185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45958.883841435185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45958.883841435185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45958.883841435185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45958.883841435185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45958.883841435185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45958.883841435185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45958.883841435185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45958.883841435185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45958.883841435185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45958.883841435185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45958.883841435185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45958.883841435185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45958.883841435185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45958.883841435185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45958.883841435185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45958.883841435185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45958.883841435185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45958.883841435185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45958.883841435185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45958.883841435185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45958.883841435185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45958.883841435185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45958.883841435185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45958.883841435185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45958.883841435185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45958.883841435185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45958.883841435185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45958.883841435185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45958.883841435185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45958.883841435185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45958.883841435185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45958.883841435185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45958.883841435185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45958.883841435185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45958.883841435185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45958.883841435185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45958.883841435185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45958.883841435185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45958.883841435185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45958.883841435185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45958.883841435185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45958.883841435185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45958.883841435185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45958.883841435185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45958.883841435185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45958.883841435185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45958.883841435185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45958.883841435185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45958.883841435185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45958.883841435185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45958.883841435185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45958.883841435185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45958.883841435185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45958.883841435185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45958.883841435185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45958.883841435185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45958.883841435185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45958.883841435185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45958.883841435185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45958.883841435185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45958.883841435185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45958.883841435185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45958.883841435185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45958.883841435185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45958.883841435185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45958.883841435185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45958.883841435185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45958.883841435185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45958.883841435185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45958.883841435185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45958.883841435185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45958.883841435185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45958.883841435185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45958.883841435185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45958.883841435185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45958.883841435185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45958.883841435185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45958.883841435185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45958.883841435185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45958.883841435185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45958.883841435185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45958.883841435185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45958.883841435185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45958.883841435185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45958.883841435185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45958.883841435185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45958.883841435185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45958.883841435185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45958.883841435185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45958.883841435185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45958.883841435185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45958.883841435185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45958.883841435185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45958.883841435185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45958.883841435185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45958.883841435185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45958.883841435185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45958.883841435185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45958.883841435185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45958.883841435185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45958.883841435185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45958.883841435185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45958.883841435185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45958.883841435185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45958.883841435185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45958.883841435185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45958.883841435185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45958.883841435185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45958.883841435185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45958.883841435185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45958.883841435185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45958.883841435185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45958.883841435185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45958.883841435185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45958.883841435185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45958.883841435185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45958.883841435185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45958.883841435185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45958.883841435185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45958.883841435185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45958.883841435185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45958.883841435185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45958.883841435185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45958.883841435185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45958.883841435185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45958.883841435185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45958.883841435185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45958.883841435185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45958.883841435185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45958.883841435185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45958.883841435185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45958.883841435185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45958.883841435185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45958.883841435185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45958.883841435185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45958.883841435185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45958.883841435185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45958.883841435185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45958.883841435185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45958.883841435185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45958.883841435185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45958.883841435185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45958.883841435185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45958.883841435185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45958.883841435185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45958.883841435185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45958.883841435185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45958.883841435185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45958.883841435185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45958.883841435185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45958.883841435185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45958.883841435185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45958.883841435185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45958.883841435185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45958.883841435185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45958.883841435185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45958.883841435185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45958.883841435185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45958.883841435185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45958.883841435185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45958.883841435185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45958.883841435185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45958.883841435185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45958.883841435185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45958.883841435185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45958.883841435185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45958.883841435185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45958.883841435185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45958.883841435185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45958.883841435185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45958.883841435185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45958.883841435185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45958.883841435185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45958.883841435185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45958.883841435185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45958.883841435185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45958.883841435185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45958.883841435185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45958.883841435185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45958.883841435185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45958.883841435185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45958.883841435185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45958.883841435185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45958.883841435185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45958.883841435185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45958.883841435185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45958.883841435185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45958.883841435185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45958.883841435185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45958.883841435185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45958.883841435185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45958.883841435185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45958.883841435185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45958.883841435185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45958.883841435185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45958.883841435185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45958.883841435185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45958.883841435185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45958.883841435185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45958.883841435185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45958.883841435185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45958.883841435185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45958.883841435185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45958.883841435185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45958.883841435185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45958.883841435185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45958.883841435185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45958.883841435185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45958.883841435185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45958.883841435185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45958.883841435185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45958.883841435185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45958.883841435185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45958.883841435185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45958.883841435185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45958.883841435185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45958.883841435185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45958.883841435185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45958.883841435185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45958.883841435185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45958.883841435185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45958.883841435185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45958.883841435185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45958.883841435185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45958.883841435185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45958.883841435185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45958.883841435185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45958.883841435185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45958.883841435185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45958.883841435185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45958.883841435185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45958.883841435185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45958.883841435185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45958.883841435185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45958.883841435185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45958.883841435185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45958.883841435185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45958.883841435185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45958.883841435185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45958.883841435185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45958.883841435185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45958.883841435185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45958.883841435185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45958.883841435185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45958.883841435185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45958.883841435185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45958.883841435185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45958.883841435185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45958.883841435185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45958.883841435185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45958.883841435185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45958.883841435185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45958.883841435185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45958.883841435185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45958.883841435185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45958.883841435185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45958.883841435185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45958.883841435185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45958.883841435185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45958.883841435185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45958.883841435185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45958.883841435185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45958.883841435185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45958.883841435185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45958.883841435185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45958.883841435185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45958.883841435185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45958.883841435185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45958.883841435185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45958.883841435185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45958.883841435185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45958.883841435185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45958.883841435185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45958.883841435185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45958.883841435185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45958.883841435185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45958.883841435185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45958.883841435185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45958.883841435185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45958.883841435185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45958.883841435185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45958.883841435185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45958.883841435185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45958.883841435185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45958.883841435185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45958.883841435185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45958.883841435185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45958.883841435185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45958.883841435185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45958.883841435185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45958.883841435185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45958.883841435185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45958.883841435185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45958.883841435185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45958.883841435185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45958.883841435185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45958.883841435185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45958.883841435185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45958.883841435185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45958.883841435185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45958.883841435185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45958.883841435185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45958.883841435185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45958.883841435185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45958.883841435185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45958.883841435185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45958.883841435185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45958.883841435185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45958.883841435185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45958.883841435185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45958.883841435185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45958.883841435185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45958.883841435185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45958.883841435185</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255.40312384258868</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8.1469907381688245E-3</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45958.883841435185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45958.883841435185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45958.883841435185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45958.883841435185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45958.883841435185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45958.883841435185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45958.883841435185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45958.883841435185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45958.883841435185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45958.883841435185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45958.883841435185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45958.883841435185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45958.883841435185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45958.883841435185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45958.883841435185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45958.883841435185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45958.883841435185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45958.883841435185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45958.883841435185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45958.883841435185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45958.883841435185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45958.883841435185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45958.883841435185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45958.883841435185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45958.883841435185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45958.883841435185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45958.883841435185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45958.883841435185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45958.883841435185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45958.883841435185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45958.883841435185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45958.883841435185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45958.883841435185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45958.883841435185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45958.883841435185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45958.883841435185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45958.883841435185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45958.883841435185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45958.883841435185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45958.883841435185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45958.883841435185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45958.883841435185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45958.883841435185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45958.883841435185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45958.883841435185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45958.883841435185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45958.883841435185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45958.883841435185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45958.883841435185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45958.883841435185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45958.883841435185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45958.883841435185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45958.883841435185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45958.883841435185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45958.883841435185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45958.883841435185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45958.883841435185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45958.883841435185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45958.883841435185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45958.883841435185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45958.883841435185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45958.883841435185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45958.883841435185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45958.883841435185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45958.883841435185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45958.883841435185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45958.883841435185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45958.883841435185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45958.883841435185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45958.883841435185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45958.883841435185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45958.883841435185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45958.883841435185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45958.883841435185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45958.883841435185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45958.883841435185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45958.883841435185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45958.883841435185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45958.883841435185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45958.883841435185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45958.883841435185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45958.883841435185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45958.883841435185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45958.883841435185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45958.883841435185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45958.883841435185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45958.883841435185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45958.883841435185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45958.883841435185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45958.883841435185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45958.883841435185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45958.883841435185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45958.883841435185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45958.883841435185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45958.883841435185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45958.883841435185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45958.883841435185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45958.883841435185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45958.883841435185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45958.883841435185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45958.883841435185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45958.883841435185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45958.883841435185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45958.883841435185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45958.883841435185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45958.883841435185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45958.883841435185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45958.883841435185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45958.883841435185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45958.883841435185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45958.883841435185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45958.883841435185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45958.883841435185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45958.883841435185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45958.883841435185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45958.883841435185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45958.883841435185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45958.883841435185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45958.883841435185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45958.883841435185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45958.883841435185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45958.883841435185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45958.883841435185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45958.883841435185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45958.883841435185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45958.883841435185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45958.883841435185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45958.883841435185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45958.883841435185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45958.883841435185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45958.883841435185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45958.883841435185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45958.883841435185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45958.883841435185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45958.883841435185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45958.883841435185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45958.883841435185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45958.883841435185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45958.883841435185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45958.883841435185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45958.883841435185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45958.883841435185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45958.883841435185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45958.883841435185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45958.883841435185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45958.883841435185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45958.883841435185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45958.883841435185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45958.883841435185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45958.883841435185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45958.883841435185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45958.883841435185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45958.883841435185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45958.883841435185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45958.883841435185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45958.883841435185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45958.883841435185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45958.883841435185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45958.883841435185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45958.883841435185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45958.883841435185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45958.883841435185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45958.883841435185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45958.883841435185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45958.883841435185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45958.883841435185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45958.883841435185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45958.883841435185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45958.883841435185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45958.883841435185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45958.883841435185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45958.883841435185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45958.883841435185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45958.883841435185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45958.883841435185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45958.883841435185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45958.883841435185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45958.883841435185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67.051781249996566</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39083</v>
      </c>
      <c r="F3" s="38">
        <v>45926.188877314817</v>
      </c>
      <c r="G3" s="144">
        <f t="shared" ref="G3" ca="1" si="0">IFERROR(NOW()-F3,"")</f>
        <v>32.69496412036824</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39083</v>
      </c>
      <c r="F4" s="153">
        <v>45948.661111111112</v>
      </c>
      <c r="G4" s="154">
        <f ca="1">IFERROR(NOW()-F4,"")</f>
        <v>10.222730324072472</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36610</v>
      </c>
      <c r="E5" s="152" t="s">
        <v>38998</v>
      </c>
      <c r="F5" s="153">
        <v>45958.860925925925</v>
      </c>
      <c r="G5" s="154">
        <f ca="1">IFERROR(NOW()-F5,"")</f>
        <v>2.2915509260201361E-2</v>
      </c>
      <c r="H5" s="153">
        <v>45958.839675925927</v>
      </c>
      <c r="I5" s="152" t="str">
        <f>IFERROR(VLOOKUP(D5,DB!A:F,6,0),"")</f>
        <v>Generator-SG</v>
      </c>
      <c r="J5" s="152" t="str">
        <f>IFERROR(VLOOKUP(D5,DB!A:G,7,0),"")</f>
        <v>Vandalized</v>
      </c>
      <c r="K5" s="152" t="s">
        <v>39103</v>
      </c>
      <c r="L5" s="152" t="str">
        <f>IFERROR(VLOOKUP(D5,DB!A:I,9,0),"")</f>
        <v>Latis</v>
      </c>
    </row>
    <row r="6" spans="1:13" ht="15">
      <c r="A6" s="152"/>
      <c r="B6" s="152" t="str">
        <f>IFERROR(VLOOKUP(D6,DB!A:K,11,0),"")</f>
        <v/>
      </c>
      <c r="C6" s="152"/>
      <c r="D6" s="169"/>
      <c r="E6" s="152"/>
      <c r="F6" s="153"/>
      <c r="G6" s="154">
        <f ca="1">IFERROR(NOW()-F6,"")</f>
        <v>45958.883841435185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45958.883841435185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45958.883841435185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45958.883841435185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45958.883841435185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45958.883841435185</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45958.883841435185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45958.883841435185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45958.883841435185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45958.883841435185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45958.883841435185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45958.883841435185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45958.883841435185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45958.883841435185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45958.883841435185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45958.883841435185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45958.883841435185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45958.883841435185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45958.883841435185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45958.883841435185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45958.883841435185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45958.883841435185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45958.883841435185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45958.883841435185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45958.883841435185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45958.883841435185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45958.883841435185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45958.883841435185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45958.883841435185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45958.883841435185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45958.883841435185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45958.883841435185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45958.883841435185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45958.883841435185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45958.883841435185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45958.883841435185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45958.883841435185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45958.883841435185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45958.883841435185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45958.883841435185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45958.883841435185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45958.883841435185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45958.883841435185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45958.883841435185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45958.883841435185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45958.883841435185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45958.883841435185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45958.883841435185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45958.883841435185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45958.883841435185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45958.883841435185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45958.883841435185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45958.883841435185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45958.883841435185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45958.883841435185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45958.883841435185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45958.883841435185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45958.883841435185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45958.883841435185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45958.883841435185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45958.883841435185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45958.883841435185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45958.883841435185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45958.883841435185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45958.883841435185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45958.883841435185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45958.883841435185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45958.883841435185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45958.883841435185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45958.883841435185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45958.883841435185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45958.883841435185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45958.883841435185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45958.883841435185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45958.883841435185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45958.883841435185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45958.883841435185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45958.883841435185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45958.883841435185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45958.883841435185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45958.883841435185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45958.883841435185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45958.883841435185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45958.883841435185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45958.883841435185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45958.883841435185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45958.883841435185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45958.883841435185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45958.883841435185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45958.883841435185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45958.883841435185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45958.883841435185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45958.883841435185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45958.883841435185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45958.883841435185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45958.883841435185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45958.883841435185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45958.883841435185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45958.883841435185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45958.883841435185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45958.883841435185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45958.883841435185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45958.883841435185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45958.883841435185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45958.883841435185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45958.883841435185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45958.883841435185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45958.883841435185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45958.883841435185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45958.883841435185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45958.883841435185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45958.883841435185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45958.883841435185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45958.883841435185</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45958.883841435185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45958.883841435185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45958.883841435185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45958.883841435185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45958.883841435185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45958.883841435185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45958.883841435185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45958.883841435185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45958.883841435185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45958.883841435185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45958.883841435185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45958.883841435185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45958.883841435185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45958.883841435185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45958.883841435185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45958.883841435185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45958.883841435185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45958.883841435185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45958.883841435185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45958.883841435185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45958.883841435185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45958.883841435185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45958.883841435185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45958.883841435185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45958.883841435185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45958.883841435185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45958.883841435185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45958.883841435185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45958.883841435185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45958.883841435185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45958.883841435185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45958.883841435185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45958.883841435185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45958.883841435185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45958.883841435185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45958.883841435185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45958.883841435185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45958.883841435185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45958.883841435185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45958.883841435185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45958.883841435185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45958.883841435185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45958.883841435185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45958.883841435185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45958.883841435185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45958.883841435185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45958.883841435185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45958.883841435185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45958.883841435185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45958.883841435185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45958.883841435185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45958.883841435185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45958.883841435185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45958.883841435185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45958.883841435185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45958.883841435185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45958.883841435185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45958.883841435185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45958.883841435185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45958.883841435185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45958.883841435185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45958.883841435185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45958.883841435185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45958.883841435185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45958.883841435185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45958.883841435185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45958.883841435185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45958.883841435185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45958.883841435185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45958.883841435185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45958.883841435185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45958.883841435185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45958.883841435185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45958.883841435185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45958.883841435185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45958.883841435185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45958.883841435185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45958.883841435185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45958.883841435185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45958.883841435185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45958.883841435185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45958.883841435185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45958.883841435185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45958.883841435185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45958.883841435185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45958.883841435185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45958.883841435185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45958.883841435185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45958.883841435185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45958.883841435185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45958.883841435185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45958.883841435185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45958.883841435185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45958.883841435185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45958.883841435185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45958.883841435185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45958.883841435185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45958.883841435185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45958.883841435185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45958.883841435185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45958.883841435185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45958.883841435185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45958.883841435185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45958.883841435185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45958.883841435185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45958.883841435185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45958.883841435185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45958.883841435185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45958.883841435185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45958.883841435185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45958.883841435185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45958.883841435185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45958.883841435185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45958.883841435185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45958.883841435185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45958.883841435185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45958.883841435185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45958.883841435185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45958.883841435185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45958.883841435185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45958.883841435185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45958.883841435185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45958.883841435185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45958.883841435185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45958.883841435185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45958.883841435185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45958.883841435185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45958.883841435185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45958.883841435185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45958.883841435185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45958.883841435185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45958.883841435185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45958.883841435185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45958.883841435185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45958.883841435185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45958.883841435185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45958.883841435185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45958.883841435185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45958.883841435185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45958.883841435185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45958.883841435185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45958.883841435185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45958.883841435185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45958.883841435185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45958.883841435185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45958.883841435185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45958.883841435185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45958.883841435185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45958.883841435185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45958.883841435185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45958.883841435185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45958.883841435185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45958.883841435185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45958.883841435185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45958.883841435185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45958.883841435185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45958.883841435185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45958.883841435185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45958.883841435185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45958.883841435185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45958.883841435185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45958.883841435185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45958.883841435185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45958.883841435185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45958.883841435185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45958.883841435185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45958.883841435185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45958.883841435185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45958.883841435185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45958.883841435185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45958.883841435185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45958.883841435185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45958.883841435185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45958.883841435185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45958.883841435185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45958.883841435185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45958.883841435185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45958.883841435185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45958.883841435185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45958.883841435185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45958.883841435185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45958.883841435185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45958.883841435185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45958.883841435185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45958.883841435185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45958.883841435185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45958.883841435185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45958.883841435185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45958.883841435185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45958.883841435185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45958.883841435185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45958.883841435185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45958.883841435185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45958.883841435185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45958.883841435185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45958.883841435185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45958.883841435185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45958.883841435185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45958.883841435185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45958.883841435185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45958.883841435185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45958.883841435185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45958.883841435185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45958.883841435185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45958.883841435185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45958.883841435185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45958.883841435185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45958.883841435185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45958.883841435185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45958.883841435185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45958.883841435185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45958.883841435185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45958.883841435185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45958.883841435185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45958.883841435185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45958.883841435185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45958.883841435185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45958.883841435185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45958.883841435185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45958.883841435185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45958.883841435185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45958.883841435185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45958.883841435185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45958.883841435185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45958.883841435185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45958.883841435185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45958.883841435185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45958.883841435185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45958.883841435185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45958.883841435185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45958.883841435185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45958.883841435185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45958.883841435185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45958.883841435185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45958.883841435185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45958.883841435185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45958.883841435185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45958.883841435185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45958.883841435185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45958.883841435185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45958.883841435185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45958.883841435185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45958.883841435185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45958.883841435185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45958.883841435185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45958.883841435185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45958.883841435185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45958.883841435185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45958.883841435185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45958.883841435185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45958.883841435185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45958.883841435185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45958.883841435185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45958.883841435185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45958.883841435185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45958.883841435185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45958.883841435185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45958.883841435185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45958.883841435185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45958.883841435185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45958.883841435185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45958.883841435185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45958.883841435185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45958.883841435185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45958.883841435185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45958.883841435185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45958.883841435185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45958.883841435185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45958.883841435185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45958.883841435185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45958.883841435185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45958.883841435185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45958.883841435185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45958.883841435185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45958.883841435185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45958.883841435185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45958.883841435185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45958.883841435185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45958.883841435185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45958.883841435185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45958.883841435185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45958.883841435185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45958.883841435185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45958.883841435185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45958.883841435185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45958.883841435185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45958.883841435185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45958.883841435185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45958.883841435185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45958.883841435185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45958.883841435185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45958.883841435185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45958.883841435185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45958.883841435185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45958.883841435185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45958.883841435185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45958.883841435185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45958.883841435185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45958.883841435185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45958.883841435185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45958.883841435185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45958.883841435185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45958.883841435185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45958.883841435185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45958.883841435185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45958.883841435185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45958.883841435185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45958.883841435185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45958.883841435185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45958.883841435185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45958.883841435185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45958.883841435185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45958.883841435185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45958.883841435185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45958.883841435185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45958.883841435185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45958.883841435185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45958.883841435185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45958.883841435185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45958.883841435185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45958.883841435185</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tabSelected="1" workbookViewId="0">
      <selection activeCell="K11" sqref="K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39104</v>
      </c>
      <c r="B2" s="174" t="str">
        <f>IFERROR(VLOOKUP(D2,DB!A:K,11,0),"")</f>
        <v>R6</v>
      </c>
      <c r="C2" s="175">
        <v>1</v>
      </c>
      <c r="D2" s="174" t="s">
        <v>34942</v>
      </c>
      <c r="E2" s="106" t="s">
        <v>38998</v>
      </c>
      <c r="F2" s="176">
        <v>45958.779328703706</v>
      </c>
      <c r="G2" s="116">
        <f ca="1">IFERROR(NOW()-F2,"-")</f>
        <v>0.10451261574053206</v>
      </c>
      <c r="H2" s="176">
        <v>45958.773611111108</v>
      </c>
      <c r="I2" s="174" t="str">
        <f>IFERROR(VLOOKUP(D2,DB!A:F,6,0),"")</f>
        <v>Generator-SG</v>
      </c>
      <c r="J2" s="174" t="str">
        <f>IFERROR(VLOOKUP(D2,DB!A:G,7,0),"")</f>
        <v>Vandalized</v>
      </c>
      <c r="K2" s="177" t="s">
        <v>39105</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39106</v>
      </c>
      <c r="B3" s="103" t="str">
        <f>IFERROR(VLOOKUP(D3,DB!A:K,11,0),"")</f>
        <v>R6</v>
      </c>
      <c r="C3" s="105">
        <v>1</v>
      </c>
      <c r="D3" s="103" t="s">
        <v>36685</v>
      </c>
      <c r="E3" s="106" t="s">
        <v>38998</v>
      </c>
      <c r="F3" s="107">
        <v>45958.833148148151</v>
      </c>
      <c r="G3" s="77">
        <f ca="1">IFERROR(NOW()-F3,"-")</f>
        <v>5.0693171295279171E-2</v>
      </c>
      <c r="H3" s="107">
        <v>45958.82708333333</v>
      </c>
      <c r="I3" s="103" t="str">
        <f>IFERROR(VLOOKUP(D3,DB!A:F,6,0),"")</f>
        <v>SCECO</v>
      </c>
      <c r="J3" s="102" t="str">
        <f>IFERROR(VLOOKUP(D3,DB!A:G,7,0),"")</f>
        <v>Dead</v>
      </c>
      <c r="K3" s="108" t="s">
        <v>39107</v>
      </c>
      <c r="L3" s="109" t="str">
        <f>IFERROR(VLOOKUP(D3,DB!A:I,9,0),"")</f>
        <v>Latis</v>
      </c>
    </row>
    <row r="4" spans="1:16383" ht="29.25" customHeight="1">
      <c r="A4" s="104"/>
      <c r="B4" s="103" t="str">
        <f>IFERROR(VLOOKUP(D4,DB!A:K,11,0),"")</f>
        <v/>
      </c>
      <c r="C4" s="105"/>
      <c r="D4" s="169"/>
      <c r="E4" s="106"/>
      <c r="F4" s="107"/>
      <c r="G4" s="77">
        <f ca="1">IFERROR(NOW()-F4,"-")</f>
        <v>45958.883841319446</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45958.883841319446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45958.883841319446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45958.883841319446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45958.883841319446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45958.883841319446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45958.883841319446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45958.883841319446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45958.883841319446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45958.883841319446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45958.883841319446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45958.883841319446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45958.883841319446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45958.883841435185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45958.883841435185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45958.883841435185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45958.883841435185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45958.883841435185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45958.883841435185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45958.883841435185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45958.883841435185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45958.883841435185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45958.883841435185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45958.883841435185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45958.883841435185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45958.883841435185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45958.883841435185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45958.883841435185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45958.883841435185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45958.883841435185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45958.883841435185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45958.883841435185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45958.883841435185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45958.883841435185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45958.883841435185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45958.883841435185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45958.883841435185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45958.883841435185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45958.883841435185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45958.883841435185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45958.883841435185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45958.883841435185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45958.883841435185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45958.883841435185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45958.883841435185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45958.883841435185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45958.883841435185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45958.883841435185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45958.883841435185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45958.883841435185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45958.883841435185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45958.883841435185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45958.883841435185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45958.883841435185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45958.883841435185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45958.883841435185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45958.883841435185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45958.883841435185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45958.883841435185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45958.883841435185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45958.883841435185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45958.883841435185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45958.883841435185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45958.883841435185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45958.883841435185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45958.883841435185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45958.883841435185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45958.883841435185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45958.883841435185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45958.883841435185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45958.883841435185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45958.883841435185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45958.883841435185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45958.883841435185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45958.883841435185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45958.883841435185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45958.883841435185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45958.883841435185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45958.883841435185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45958.883841435185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45958.883841435185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45958.883841435185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45958.883841435185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45958.883841435185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45958.883841435185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45958.883841435185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45958.883841435185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45958.883841435185</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2025-10-28T18:12:50Z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