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70" documentId="13_ncr:1_{F6CB121F-512D-4AA6-A0C1-0FB36C537598}" xr6:coauthVersionLast="47" xr6:coauthVersionMax="47" xr10:uidLastSave="{409A52D2-58E6-44C7-A6D5-7ED1C2918D71}"/>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<sst xmlns="http://schemas.openxmlformats.org/spreadsheetml/2006/main" count="179029" uniqueCount="39108">
  <si>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</si>
  <si>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</si>
  <si>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</si>
  <si>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</si>
  <si>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</si>
  <si>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</si>
  <si>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</si>
  <si>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</si>
  <si>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</si>
  <si>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</si>
  <si>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</si>
  <si>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</si>
  <si>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</si>
  <si>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</si>
  <si>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</si>
  <si>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</si>
  <si>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</si>
  <si>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</si>
  <si>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</si>
  <si>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</si>
  <si>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</si>
  <si>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</si>
  <si>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</si>
  <si>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</si>
  <si>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</si>
  <si>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</si>
  <si>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</si>
  <si>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</si>
  <si>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</si>
  <si>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</si>
  <si>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</si>
  <si>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</si>
  <si>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</si>
  <si>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</si>
  <si>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</si>
  <si>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</si>
  <si>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</si>
  <si>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</si>
  <si>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</si>
  <si>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</si>
  <si>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</si>
  <si>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</si>
  <si>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</si>
  <si>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</si>
  <si>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</si>
  <si>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</si>
  <si>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</si>
  <si>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</si>
  <si>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</si>
  <si>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</si>
  <si>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</si>
  <si>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</si>
  <si>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</si>
  <si>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</si>
  <si>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</si>
  <si>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</si>
  <si>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</si>
  <si>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</si>
  <si>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</si>
  <si>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</si>
  <si>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</si>
  <si>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</si>
  <si>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</si>
  <si>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</si>
  <si>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</si>
  <si>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</si>
  <si>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</si>
  <si>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</si>
  <si>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</si>
  <si>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</si>
  <si>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</si>
  <si>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</si>
  <si>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</si>
  <si>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</si>
  <si>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</si>
  <si>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</si>
  <si>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</si>
  <si>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</si>
  <si>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</si>
  <si>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</si>
  <si>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</si>
  <si>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</si>
  <si>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</si>
  <si>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</si>
  <si>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</si>
  <si>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</si>
  <si>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</si>
  <si>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</si>
  <si>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</si>
  <si>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</si>
  <si>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</si>
  <si>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</si>
  <si>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</si>
  <si>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</si>
  <si>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</si>
  <si>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</si>
  <si>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</si>
  <si>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</si>
  <si>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</si>
  <si>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</si>
  <si>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</si>
  <si>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</si>
  <si>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</si>
  <si>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</si>
  <si>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</si>
  <si>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</si>
  <si>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</si>
  <si>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</si>
  <si>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</si>
  <si>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</si>
  <si>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</si>
  <si>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</si>
  <si>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</si>
  <si>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</si>
  <si>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</si>
  <si>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</si>
  <si>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</si>
  <si>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</si>
  <si>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</si>
  <si>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</si>
  <si>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</si>
  <si>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</si>
  <si>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</si>
  <si>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</si>
  <si>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</si>
  <si>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</si>
  <si>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</si>
  <si>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</si>
  <si>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</si>
  <si>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</si>
  <si>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</si>
  <si>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</si>
  <si>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</si>
  <si>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</si>
  <si>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</si>
  <si>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</si>
  <si>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</si>
  <si>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</si>
  <si>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</si>
  <si>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</si>
  <si>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</si>
  <si>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</si>
  <si>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</si>
  <si>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</si>
  <si>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</si>
  <si>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</si>
  <si>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</si>
  <si>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</si>
  <si>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</si>
  <si>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</si>
  <si>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</si>
  <si>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</si>
  <si>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</si>
  <si>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</si>
  <si>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</si>
  <si>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</si>
  <si>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</si>
  <si>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</si>
  <si>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</si>
  <si>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</si>
  <si>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</si>
  <si>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</si>
  <si>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</si>
  <si>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</si>
  <si>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</si>
  <si>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</si>
  <si>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</si>
  <si>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</si>
  <si>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</si>
  <si>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</si>
  <si>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</si>
  <si>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</si>
  <si>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</si>
  <si>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</si>
  <si>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</si>
  <si>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</si>
  <si>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</si>
  <si>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</si>
  <si>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</si>
  <si>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</si>
  <si>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</si>
  <si>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</si>
  <si>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</si>
  <si>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</si>
  <si>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</si>
  <si>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</si>
  <si>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</si>
  <si>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</si>
  <si>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</si>
  <si>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</si>
  <si>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</si>
  <si>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</si>
  <si>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</si>
  <si>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</si>
  <si>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</si>
  <si>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</si>
  <si>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</si>
  <si>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</si>
  <si>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</si>
  <si>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</si>
  <si>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</si>
  <si>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</si>
  <si>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</si>
  <si>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</si>
  <si>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</si>
  <si>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</si>
  <si>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</si>
  <si>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</si>
  <si>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</si>
  <si>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</si>
  <si>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</si>
  <si>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</si>
  <si>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</si>
  <si>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</si>
  <si>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</si>
  <si>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</si>
  <si>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</si>
  <si>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</si>
  <si>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</si>
  <si>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</si>
  <si>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</si>
  <si>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</si>
  <si>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</si>
  <si>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</si>
  <si>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</si>
  <si>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</si>
  <si>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</si>
  <si>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</si>
  <si>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</si>
  <si>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</si>
  <si>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</si>
  <si>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</si>
  <si>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</si>
  <si>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</si>
  <si>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</si>
  <si>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</si>
  <si>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</si>
  <si>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</si>
  <si>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</si>
  <si>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</si>
  <si>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</si>
  <si>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</si>
  <si>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</si>
  <si>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</si>
  <si>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</si>
  <si>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</si>
  <si>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</si>
  <si>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</si>
  <si>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</si>
  <si>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</si>
  <si>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</si>
  <si>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</si>
  <si>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</si>
  <si>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</si>
  <si>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</si>
  <si>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</si>
  <si>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</si>
  <si>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</si>
  <si>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</si>
  <si>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</si>
  <si>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</si>
  <si>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</si>
  <si>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</si>
  <si>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</si>
  <si>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</si>
  <si>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</si>
  <si>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</si>
  <si>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</si>
  <si>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</si>
  <si>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</si>
  <si>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</si>
  <si>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</si>
  <si>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</si>
  <si>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</si>
  <si>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</si>
  <si>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</si>
  <si>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</si>
  <si>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</si>
  <si>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</si>
  <si>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</si>
  <si>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</si>
  <si>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</si>
  <si>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</si>
  <si>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</si>
  <si>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</si>
  <si>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</si>
  <si>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</si>
  <si>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</si>
  <si>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</si>
  <si>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</si>
  <si>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</si>
  <si>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</si>
  <si>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</si>
  <si>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</si>
  <si>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</si>
  <si>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</si>
  <si>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</si>
  <si>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</si>
  <si>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</si>
  <si>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</si>
  <si>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</si>
  <si>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</si>
  <si>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</si>
  <si>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</si>
  <si>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</si>
  <si>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</si>
  <si>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</si>
  <si>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</si>
  <si>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</si>
  <si>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</si>
  <si>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</si>
  <si>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</si>
  <si>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</si>
  <si>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</si>
  <si>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</si>
  <si>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</si>
  <si>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</si>
  <si>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</si>
  <si>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</si>
  <si>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</si>
  <si>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</si>
  <si>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</si>
  <si>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</si>
  <si>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</si>
  <si>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</si>
  <si>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</si>
  <si>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</si>
  <si>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</si>
  <si>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</si>
  <si>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</si>
  <si>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</si>
  <si>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</si>
  <si>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</si>
  <si>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</si>
  <si>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</si>
  <si>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</si>
  <si>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</si>
  <si>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</si>
  <si>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</si>
  <si>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</si>
  <si>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</si>
  <si>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</si>
  <si>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</si>
  <si>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</si>
  <si>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</si>
  <si>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</si>
  <si>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</si>
  <si>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</si>
  <si>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</si>
  <si>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</si>
  <si>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</si>
  <si>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</si>
  <si>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</si>
  <si>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</si>
  <si>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</si>
  <si>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</si>
  <si>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</si>
  <si>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</si>
  <si>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</si>
  <si>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</si>
  <si>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</si>
  <si>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</si>
  <si>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</si>
  <si>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</si>
  <si>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</si>
  <si>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</si>
  <si>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</si>
  <si>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</si>
  <si>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</si>
  <si>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</si>
  <si>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</si>
  <si>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</si>
  <si>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</si>
  <si>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</si>
  <si>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</si>
  <si>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</si>
  <si>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</si>
  <si>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</si>
  <si>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</si>
  <si>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</si>
  <si>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</si>
  <si>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</si>
  <si>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</si>
  <si>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</si>
  <si>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</si>
  <si>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</si>
  <si>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</si>
  <si>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</si>
  <si>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</si>
  <si>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</si>
  <si>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</si>
  <si>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</si>
  <si>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</si>
  <si>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</si>
  <si>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</si>
  <si>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</si>
  <si>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</si>
  <si>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</si>
  <si>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</si>
  <si>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</si>
  <si>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</si>
  <si>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</si>
  <si>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</si>
  <si>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</si>
  <si>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</si>
  <si>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</si>
  <si>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</si>
  <si>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</si>
  <si>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</si>
  <si>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</si>
  <si>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</si>
  <si>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</si>
  <si>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</si>
  <si>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</si>
  <si>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</si>
  <si>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</si>
  <si>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</si>
  <si>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</si>
  <si>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</si>
  <si>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</si>
  <si>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</si>
  <si>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</si>
  <si>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</si>
  <si>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</si>
  <si>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</si>
  <si>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</si>
  <si>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</si>
  <si>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</si>
  <si>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</si>
  <si>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</si>
  <si>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</si>
  <si>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</si>
  <si>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</si>
  <si>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</si>
  <si>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</si>
  <si>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</si>
  <si>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</si>
  <si>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</si>
  <si>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</si>
  <si>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</si>
  <si>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</si>
  <si>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</si>
  <si>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</si>
  <si>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</si>
  <si>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</si>
  <si>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</si>
  <si>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</si>
  <si>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</si>
  <si>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</si>
  <si>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</si>
  <si>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</si>
  <si>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</si>
  <si>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</si>
  <si>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</si>
  <si>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</si>
  <si>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</si>
  <si>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</si>
  <si>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</si>
  <si>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</si>
  <si>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</si>
  <si>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</si>
  <si>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</si>
  <si>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</si>
  <si>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</si>
  <si>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</si>
  <si>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</si>
  <si>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</si>
  <si>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</si>
  <si>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</si>
  <si>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</si>
  <si>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</si>
  <si>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</si>
  <si>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</si>
  <si>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</si>
  <si>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</si>
  <si>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</si>
  <si>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</si>
  <si>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</si>
  <si>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</si>
  <si>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</si>
  <si>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</si>
  <si>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</si>
  <si>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</si>
  <si>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</si>
  <si>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</si>
  <si>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</si>
  <si>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</si>
  <si>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</si>
  <si>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</si>
  <si>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</si>
  <si>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</si>
  <si>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</si>
  <si>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</si>
  <si>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</si>
  <si>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</si>
  <si>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</si>
  <si>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</si>
  <si>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</si>
  <si>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</si>
  <si>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</si>
  <si>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</si>
  <si>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</si>
  <si>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</si>
  <si>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</si>
  <si>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</si>
  <si>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</si>
  <si>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</si>
  <si>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</si>
  <si>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</si>
  <si>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</si>
  <si>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</si>
  <si>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</si>
  <si>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</si>
  <si>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</si>
  <si>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</si>
  <si>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</si>
  <si>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</si>
  <si>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</si>
  <si>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</si>
  <si>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</si>
  <si>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</si>
  <si>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</si>
  <si>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</si>
  <si>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</si>
  <si>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</si>
  <si>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</si>
  <si>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</si>
  <si>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</si>
  <si>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</si>
  <si>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</si>
  <si>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</si>
  <si>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</si>
  <si>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</si>
  <si>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</si>
  <si>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</si>
  <si>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</si>
  <si>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</si>
  <si>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</si>
  <si>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</si>
  <si>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</si>
  <si>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</si>
  <si>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</si>
  <si>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</si>
  <si>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</si>
  <si>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</si>
  <si>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</si>
  <si>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</si>
  <si>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</si>
  <si>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</si>
  <si>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</si>
  <si>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</si>
  <si>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</si>
  <si>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</si>
  <si>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</si>
  <si>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</si>
  <si>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</si>
  <si>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</si>
  <si>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</si>
  <si>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</si>
  <si>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</si>
  <si>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</si>
  <si>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</si>
  <si>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</si>
  <si>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</si>
  <si>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</si>
  <si>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</si>
  <si>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</si>
  <si>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</si>
  <si>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</si>
  <si>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</si>
  <si>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</si>
  <si>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</si>
  <si>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</si>
  <si>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</si>
  <si>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</si>
  <si>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</si>
  <si>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</si>
  <si>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</si>
  <si>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</si>
  <si>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</si>
  <si>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</si>
  <si>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</si>
  <si>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</si>
  <si>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</si>
  <si>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</si>
  <si>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</si>
  <si>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</si>
  <si>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</si>
  <si>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</si>
  <si>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</si>
  <si>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</si>
  <si>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</si>
  <si>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</si>
  <si>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</si>
  <si>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</si>
  <si>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</si>
  <si>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</si>
  <si>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</si>
  <si>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</si>
  <si>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</si>
  <si>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</si>
  <si>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</si>
  <si>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</si>
  <si>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</si>
  <si>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</si>
  <si>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</si>
  <si>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</si>
  <si>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</si>
  <si>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</si>
  <si>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</si>
  <si>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</si>
  <si>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</si>
  <si>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</si>
  <si>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</si>
  <si>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</si>
  <si>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</si>
  <si>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</si>
  <si>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</si>
  <si>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</si>
  <si>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</si>
  <si>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</si>
  <si>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</si>
  <si>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</si>
  <si>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</si>
  <si>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</si>
  <si>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</si>
  <si>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</si>
  <si>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</si>
  <si>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</si>
  <si>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</si>
  <si>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</si>
  <si>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</si>
  <si>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</si>
  <si>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</si>
  <si>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</si>
  <si>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</si>
  <si>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</si>
  <si>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</si>
  <si>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</si>
  <si>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</si>
  <si>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</si>
  <si>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</si>
  <si>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</si>
  <si>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</si>
  <si>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</si>
  <si>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</si>
  <si>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</si>
  <si>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</si>
  <si>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</si>
  <si>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</si>
  <si>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</si>
  <si>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</si>
  <si>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</si>
  <si>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</si>
  <si>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</si>
  <si>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</si>
  <si>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</si>
  <si>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</si>
  <si>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</si>
  <si>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</si>
  <si>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</si>
  <si>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</si>
  <si>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</si>
  <si>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</si>
  <si>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</si>
  <si>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</si>
  <si>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</si>
  <si>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</si>
  <si>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</si>
  <si>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</si>
  <si>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</si>
  <si>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</si>
  <si>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</si>
  <si>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</si>
  <si>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</si>
  <si>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</si>
  <si>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</si>
  <si>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</si>
  <si>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</si>
  <si>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</si>
  <si>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</si>
  <si>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</si>
  <si>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</si>
  <si>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</si>
  <si>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</si>
  <si>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</si>
  <si>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</si>
  <si>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</si>
  <si>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</si>
  <si>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</si>
  <si>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</si>
  <si>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</si>
  <si>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</si>
  <si>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</si>
  <si>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</si>
  <si>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</si>
  <si>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</si>
  <si>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</si>
  <si>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</si>
  <si>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</si>
  <si>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</si>
  <si>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</si>
  <si>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</si>
  <si>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</si>
  <si>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</si>
  <si>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</si>
  <si>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</si>
  <si>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</si>
  <si>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</si>
  <si>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</si>
  <si>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</si>
  <si>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</si>
  <si>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</si>
  <si>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</si>
  <si>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</si>
  <si>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</si>
  <si>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</si>
  <si>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</si>
  <si>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</si>
  <si>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</si>
  <si>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</si>
  <si>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</si>
  <si>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</si>
  <si>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</si>
  <si>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</si>
  <si>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</si>
  <si>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</si>
  <si>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</si>
  <si>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</si>
  <si>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</si>
  <si>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</si>
  <si>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</si>
  <si>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</si>
  <si>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</si>
  <si>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</si>
  <si>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</si>
  <si>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</si>
  <si>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</si>
  <si>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</si>
  <si>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</si>
  <si>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</si>
  <si>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</si>
  <si>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</si>
  <si>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</si>
  <si>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</si>
  <si>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</si>
  <si>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</si>
  <si>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</si>
  <si>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</si>
  <si>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</si>
  <si>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</si>
  <si>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</si>
  <si>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</si>
  <si>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</si>
  <si>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</si>
  <si>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</si>
  <si>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</si>
  <si>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</si>
  <si>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</si>
  <si>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</si>
  <si>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</si>
  <si>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</si>
  <si>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</si>
  <si>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</si>
  <si>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</si>
  <si>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</si>
  <si>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</si>
  <si>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</si>
  <si>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</si>
  <si>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</si>
  <si>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</si>
  <si>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</si>
  <si>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</si>
  <si>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</si>
  <si>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</si>
  <si>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</si>
  <si>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</si>
  <si>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</si>
  <si>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</si>
  <si>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</si>
  <si>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</si>
  <si>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</si>
  <si>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</si>
  <si>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</si>
  <si>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</si>
  <si>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</si>
  <si>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</si>
  <si>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</si>
  <si>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</si>
  <si>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</si>
  <si>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</si>
  <si>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</si>
  <si>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</si>
  <si>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</si>
  <si>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</si>
  <si>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</si>
  <si>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</si>
  <si>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</si>
  <si>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</si>
  <si>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</si>
  <si>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</si>
  <si>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</si>
  <si>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</si>
  <si>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</si>
  <si>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</si>
  <si>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</si>
  <si>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</si>
  <si>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</si>
  <si>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</si>
  <si>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</si>
  <si>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</si>
  <si>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</si>
  <si>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</si>
  <si>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</si>
  <si>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</si>
  <si>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</si>
  <si>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</si>
  <si>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</si>
  <si>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</si>
  <si>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</si>
  <si>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</si>
  <si>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</si>
  <si>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</si>
  <si>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</si>
  <si>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</si>
  <si>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</si>
  <si>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</si>
  <si>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</si>
  <si>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</si>
  <si>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</si>
  <si>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</si>
  <si>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</si>
  <si>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</si>
  <si>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</si>
  <si>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</si>
  <si>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</si>
  <si>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</si>
  <si>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</si>
  <si>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</si>
  <si>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</si>
  <si>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</si>
  <si>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</si>
  <si>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</si>
  <si>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</si>
  <si>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</si>
  <si>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</si>
  <si>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</si>
  <si>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</si>
  <si>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</si>
  <si>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</si>
  <si>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</si>
  <si>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</si>
  <si>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</si>
  <si>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</si>
  <si>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</si>
  <si>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</si>
  <si>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</si>
  <si>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</si>
  <si>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</si>
  <si>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</si>
  <si>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</si>
  <si>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</si>
  <si>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</si>
  <si>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</si>
  <si>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</si>
  <si>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</si>
  <si>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</si>
  <si>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</si>
  <si>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</si>
  <si>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</si>
  <si>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</si>
  <si>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</si>
  <si>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</si>
  <si>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</si>
  <si>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</si>
  <si>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</si>
  <si>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</si>
  <si>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</si>
  <si>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</si>
  <si>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</si>
  <si>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</si>
  <si>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</si>
  <si>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</si>
  <si>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</si>
  <si>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</si>
  <si>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</si>
  <si>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</si>
  <si>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</si>
  <si>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</si>
  <si>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</si>
  <si>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</si>
  <si>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</si>
  <si>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</si>
  <si>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</si>
  <si>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</si>
  <si>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</si>
  <si>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</si>
  <si>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</si>
  <si>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</si>
  <si>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</si>
  <si>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</si>
  <si>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</si>
  <si>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</si>
  <si>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</si>
  <si>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</si>
  <si>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</si>
  <si>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</si>
  <si>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</si>
  <si>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</si>
  <si>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</si>
  <si>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</si>
  <si>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</si>
  <si>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</si>
  <si>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</si>
  <si>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</si>
  <si>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</si>
  <si>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</si>
  <si>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</si>
  <si>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</si>
  <si>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</si>
  <si>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</si>
  <si>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</si>
  <si>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</si>
  <si>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</si>
  <si>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</si>
  <si>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</si>
  <si>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</si>
  <si>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</si>
  <si>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</si>
  <si>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</si>
  <si>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</si>
  <si>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</si>
  <si>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</si>
  <si>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</si>
  <si>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</si>
  <si>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</si>
  <si>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</si>
  <si>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</si>
  <si>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</si>
  <si>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</si>
  <si>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</si>
  <si>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</si>
  <si>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</si>
  <si>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</si>
  <si>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</si>
  <si>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</si>
  <si>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</si>
  <si>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</si>
  <si>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</si>
  <si>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</si>
  <si>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</si>
  <si>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</si>
  <si>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</si>
  <si>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</si>
  <si>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</si>
  <si>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</si>
  <si>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</si>
  <si>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</si>
  <si>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</si>
  <si>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</si>
  <si>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</si>
  <si>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</si>
  <si>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</si>
  <si>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</si>
  <si>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</si>
  <si>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</si>
  <si>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</si>
  <si>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</si>
  <si>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</si>
  <si>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</si>
  <si>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</si>
  <si>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</si>
  <si>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</si>
  <si>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</si>
  <si>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</si>
  <si>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</si>
  <si>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</si>
  <si>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</si>
  <si>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</si>
  <si>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</si>
  <si>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</si>
  <si>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</si>
  <si>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</si>
  <si>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</si>
  <si>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</si>
  <si>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</si>
  <si>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</si>
  <si>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</si>
  <si>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</si>
  <si>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</si>
  <si>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</si>
  <si>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</si>
  <si>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</si>
  <si>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</si>
  <si>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</si>
  <si>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</si>
  <si>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</si>
  <si>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</si>
  <si>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</si>
  <si>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</si>
  <si>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</si>
  <si>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</si>
  <si>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</si>
  <si>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</si>
  <si>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</si>
  <si>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</si>
  <si>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</si>
  <si>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</si>
  <si>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</si>
  <si>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</si>
  <si>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</si>
  <si>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</si>
  <si>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</si>
  <si>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</si>
  <si>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</si>
  <si>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</si>
  <si>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</si>
  <si>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</si>
  <si>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</si>
  <si>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</si>
  <si>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</si>
  <si>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</si>
  <si>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</si>
  <si>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</si>
  <si>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</si>
  <si>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</si>
  <si>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</si>
  <si>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</si>
  <si>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</si>
  <si>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</si>
  <si>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</si>
  <si>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</si>
  <si>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</si>
  <si>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</si>
  <si>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</si>
  <si>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</si>
  <si>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</si>
  <si>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</si>
  <si>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</si>
  <si>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</si>
  <si>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</si>
  <si>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</si>
  <si>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</si>
  <si>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</si>
  <si>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</si>
  <si>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</si>
  <si>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</si>
  <si>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</si>
  <si>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</si>
  <si>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</si>
  <si>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</si>
  <si>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</si>
  <si>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</si>
  <si>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</si>
  <si>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</si>
  <si>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</si>
  <si>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</si>
  <si>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</si>
  <si>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</si>
  <si>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</si>
  <si>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</si>
  <si>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</si>
  <si>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</si>
  <si>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</si>
  <si>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</si>
  <si>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</si>
  <si>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</si>
  <si>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</si>
  <si>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</si>
  <si>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</si>
  <si>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</si>
  <si>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</si>
  <si>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</si>
  <si>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</si>
  <si>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</si>
  <si>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</si>
  <si>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</si>
  <si>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</si>
  <si>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</si>
  <si>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</si>
  <si>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</si>
  <si>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</si>
  <si>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</si>
  <si>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</si>
  <si>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</si>
  <si>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</si>
  <si>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</si>
  <si>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</si>
  <si>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</si>
  <si>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</si>
  <si>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</si>
  <si>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</si>
  <si>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</si>
  <si>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</si>
  <si>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</si>
  <si>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</si>
  <si>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</si>
  <si>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</si>
  <si>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</si>
  <si>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</si>
  <si>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</si>
  <si>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</si>
  <si>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</si>
  <si>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</si>
  <si>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</si>
  <si>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</si>
  <si>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</si>
  <si>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</si>
  <si>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</si>
  <si>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</si>
  <si>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</si>
  <si>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</si>
  <si>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</si>
  <si>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</si>
  <si>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</si>
  <si>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</si>
  <si>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</si>
  <si>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</si>
  <si>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</si>
  <si>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</si>
  <si>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</si>
  <si>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</si>
  <si>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</si>
  <si>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</si>
  <si>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</si>
  <si>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</si>
  <si>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</si>
  <si>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</si>
  <si>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</si>
  <si>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</si>
  <si>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</si>
  <si>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</si>
  <si>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</si>
  <si>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</si>
  <si>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</si>
  <si>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</si>
  <si>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</si>
  <si>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</si>
  <si>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</si>
  <si>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</si>
  <si>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</si>
  <si>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</si>
  <si>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</si>
  <si>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</si>
  <si>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</si>
  <si>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</si>
  <si>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</si>
  <si>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</si>
  <si>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</si>
  <si>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</si>
  <si>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</si>
  <si>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</si>
  <si>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</si>
  <si>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</si>
  <si>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</si>
  <si>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</si>
  <si>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</si>
  <si>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</si>
  <si>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</si>
  <si>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</si>
  <si>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</si>
  <si>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</si>
  <si>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</si>
  <si>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</si>
  <si>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</si>
  <si>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</si>
  <si>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</si>
  <si>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</si>
  <si>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</si>
  <si>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</si>
  <si>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</si>
  <si>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</si>
  <si>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</si>
  <si>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</si>
  <si>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</si>
  <si>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</si>
  <si>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</si>
  <si>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</si>
  <si>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</si>
  <si>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</si>
  <si>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</si>
  <si>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</si>
  <si>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</si>
  <si>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</si>
  <si>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</si>
  <si>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</si>
  <si>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</si>
  <si>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</si>
  <si>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</si>
  <si>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</si>
  <si>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</si>
  <si>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</si>
  <si>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</si>
  <si>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</si>
  <si>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</si>
  <si>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</si>
  <si>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</si>
  <si>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</si>
  <si>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</si>
  <si>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</si>
  <si>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</si>
  <si>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</si>
  <si>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</si>
  <si>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</si>
  <si>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</si>
  <si>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</si>
  <si>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</si>
  <si>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</si>
  <si>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</si>
  <si>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</si>
  <si>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</si>
  <si>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</si>
  <si>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</si>
  <si>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</si>
  <si>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</si>
  <si>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</si>
  <si>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</si>
  <si>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</si>
  <si>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</si>
  <si>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</si>
  <si>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</si>
  <si>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</si>
  <si>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</si>
  <si>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</si>
  <si>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</si>
  <si>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</si>
  <si>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</si>
  <si>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</si>
  <si>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</si>
  <si>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</si>
  <si>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</si>
  <si>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</si>
  <si>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</si>
  <si>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</si>
  <si>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</si>
  <si>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</si>
  <si>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</si>
  <si>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</si>
  <si>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</si>
  <si>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</si>
  <si>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</si>
  <si>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</si>
  <si>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</si>
  <si>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</si>
  <si>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</si>
  <si>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</si>
  <si>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</si>
  <si>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</si>
  <si>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</si>
  <si>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</si>
  <si>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</si>
  <si>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</si>
  <si>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</si>
  <si>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</si>
  <si>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</si>
  <si>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</si>
  <si>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</si>
  <si>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</si>
  <si>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</si>
  <si>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</si>
  <si>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</si>
  <si>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</si>
  <si>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</si>
  <si>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</si>
  <si>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</si>
  <si>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</si>
  <si>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</si>
  <si>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</si>
  <si>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</si>
  <si>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</si>
  <si>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</si>
  <si>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</si>
  <si>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</si>
  <si>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</si>
  <si>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</si>
  <si>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</si>
  <si>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</si>
  <si>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</si>
  <si>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</si>
  <si>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</si>
  <si>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</si>
  <si>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</si>
  <si>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</si>
  <si>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</si>
  <si>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</si>
  <si>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</si>
  <si>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</si>
  <si>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</si>
  <si>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</si>
  <si>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</si>
  <si>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</si>
  <si>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</si>
  <si>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</si>
  <si>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</si>
  <si>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</si>
  <si>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</si>
  <si>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</si>
  <si>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</si>
  <si>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</si>
  <si>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</si>
  <si>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</si>
  <si>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</si>
  <si>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</si>
  <si>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</si>
  <si>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</si>
  <si>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</si>
  <si>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</si>
  <si>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</si>
  <si>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</si>
  <si>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</si>
  <si>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</si>
  <si>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</si>
  <si>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</si>
  <si>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</si>
  <si>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</si>
  <si>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</si>
  <si>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</si>
  <si>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</si>
  <si>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</si>
  <si>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</si>
  <si>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</si>
  <si>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</si>
  <si>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</si>
  <si>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</si>
  <si>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</si>
  <si>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</si>
  <si>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</si>
  <si>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</si>
  <si>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</si>
  <si>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</si>
  <si>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</si>
  <si>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</si>
  <si>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</si>
  <si>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</si>
  <si>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</si>
  <si>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</si>
  <si>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</si>
  <si>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</si>
  <si>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</si>
  <si>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</si>
  <si>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</si>
  <si>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</si>
  <si>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</si>
  <si>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</si>
  <si>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</si>
  <si>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</si>
  <si>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</si>
  <si>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</si>
  <si>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</si>
  <si>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</si>
  <si>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</si>
  <si>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</si>
  <si>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</si>
  <si>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</si>
  <si>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</si>
  <si>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</si>
  <si>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</si>
  <si>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</si>
  <si>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</si>
  <si>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</si>
  <si>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</si>
  <si>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</si>
  <si>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</si>
  <si>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</si>
  <si>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</si>
  <si>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</si>
  <si>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</si>
  <si>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</si>
  <si>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</si>
  <si>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</si>
  <si>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</si>
  <si>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</si>
  <si>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</si>
  <si>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</si>
  <si>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</si>
  <si>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</si>
  <si>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</si>
  <si>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</si>
  <si>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</si>
  <si>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</si>
  <si>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</si>
  <si>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</si>
  <si>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</si>
  <si>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</si>
  <si>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</si>
  <si>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</si>
  <si>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</si>
  <si>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</si>
  <si>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</si>
  <si>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</si>
  <si>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</si>
  <si>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</si>
  <si>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</si>
  <si>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</si>
  <si>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</si>
  <si>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</si>
  <si>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</si>
  <si>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</si>
  <si>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</si>
  <si>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</si>
  <si>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</si>
  <si>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</si>
  <si>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</si>
  <si>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</si>
  <si>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</si>
  <si>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</si>
  <si>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</si>
  <si>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</si>
  <si>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</si>
  <si>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</si>
  <si>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</si>
  <si>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</si>
  <si>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</si>
  <si>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</si>
  <si>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</si>
  <si>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</si>
  <si>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</si>
  <si>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</si>
  <si>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</si>
  <si>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</si>
  <si>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</si>
  <si>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</si>
  <si>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</si>
  <si>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</si>
  <si>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</si>
  <si>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</si>
  <si>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</si>
  <si>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</si>
  <si>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</si>
  <si>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</si>
  <si>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</si>
  <si>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</si>
  <si>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</si>
  <si>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</si>
  <si>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</si>
  <si>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</si>
  <si>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</si>
  <si>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</si>
  <si>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</si>
  <si>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</si>
  <si>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</si>
  <si>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</si>
  <si>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</si>
  <si>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</si>
  <si>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</si>
  <si>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</si>
  <si>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</si>
  <si>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</si>
  <si>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</si>
  <si>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</si>
  <si>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</si>
  <si>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</si>
  <si>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</si>
  <si>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</si>
  <si>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</si>
  <si>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</si>
  <si>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</si>
  <si>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</si>
  <si>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</si>
  <si>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</si>
  <si>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</si>
  <si>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</si>
  <si>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</si>
  <si>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</si>
  <si>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</si>
  <si>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</si>
  <si>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</si>
  <si>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</si>
  <si>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</si>
  <si>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</si>
  <si>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</si>
  <si>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</si>
  <si>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</si>
  <si>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</si>
  <si>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</si>
  <si>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</si>
  <si>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</si>
  <si>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</si>
  <si>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</si>
  <si>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</si>
  <si>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</si>
  <si>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</si>
  <si>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</si>
  <si>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</si>
  <si>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</si>
  <si>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</si>
  <si>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</si>
  <si>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</si>
  <si>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</si>
  <si>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</si>
  <si>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</si>
  <si>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</si>
  <si>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</si>
  <si>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</si>
  <si>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</si>
  <si>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</si>
  <si>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</si>
  <si>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</si>
  <si>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</si>
  <si>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</si>
  <si>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</si>
  <si>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</si>
  <si>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</si>
  <si>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</si>
  <si>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</si>
  <si>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</si>
  <si>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</si>
  <si>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</si>
  <si>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</si>
  <si>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</si>
  <si>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</si>
  <si>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</si>
  <si>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</si>
  <si>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</si>
  <si>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</si>
  <si>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</si>
  <si>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</si>
  <si>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</si>
  <si>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</si>
  <si>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</si>
  <si>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</si>
  <si>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</si>
  <si>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</si>
  <si>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</si>
  <si>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</si>
  <si>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</si>
  <si>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</si>
  <si>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</si>
  <si>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</si>
  <si>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</si>
  <si>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</si>
  <si>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</si>
  <si>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</si>
  <si>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</si>
  <si>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</si>
  <si>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</si>
  <si>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</si>
  <si>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</si>
  <si>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</si>
  <si>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</si>
  <si>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</si>
  <si>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</si>
  <si>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</si>
  <si>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</si>
  <si>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</si>
  <si>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</si>
  <si>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</si>
  <si>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</si>
  <si>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</si>
  <si>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</si>
  <si>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</si>
  <si>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</si>
  <si>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</si>
  <si>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</si>
  <si>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</si>
  <si>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</si>
  <si>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</si>
  <si>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</si>
  <si>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</si>
  <si>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</si>
  <si>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</si>
  <si>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</si>
  <si>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</si>
  <si>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</si>
  <si>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</si>
  <si>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</si>
  <si>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</si>
  <si>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</si>
  <si>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</si>
  <si>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</si>
  <si>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</si>
  <si>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</si>
  <si>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</si>
  <si>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</si>
  <si>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</si>
  <si>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</si>
  <si>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</si>
  <si>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</si>
  <si>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</si>
  <si>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</si>
  <si>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</si>
  <si>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</si>
  <si>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</si>
  <si>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</si>
  <si>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</si>
  <si>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</si>
  <si>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</si>
  <si>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</si>
  <si>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</si>
  <si>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</si>
  <si>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</si>
  <si>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</si>
  <si>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</si>
  <si>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</si>
  <si>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</si>
  <si>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</si>
  <si>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</si>
  <si>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</si>
  <si>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</si>
  <si>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</si>
  <si>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</si>
  <si>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</si>
  <si>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</si>
  <si>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</si>
  <si>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</si>
  <si>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</si>
  <si>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</si>
  <si>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</si>
  <si>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</si>
  <si>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</si>
  <si>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</si>
  <si>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</si>
  <si>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</si>
  <si>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</si>
  <si>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</si>
  <si>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</si>
  <si>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</si>
  <si>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</si>
  <si>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</si>
  <si>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</si>
  <si>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</si>
  <si>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</si>
  <si>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</si>
  <si>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</si>
  <si>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</si>
  <si>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</si>
  <si>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</si>
  <si>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</si>
  <si>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</si>
  <si>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</si>
  <si>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</si>
  <si>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</si>
  <si>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</si>
  <si>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</si>
  <si>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</si>
  <si>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</si>
  <si>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</si>
  <si>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</si>
  <si>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</si>
  <si>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</si>
  <si>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</si>
  <si>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</si>
  <si>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</si>
  <si>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</si>
  <si>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</si>
  <si>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</si>
  <si>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</si>
  <si>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</si>
  <si>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</si>
  <si>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</si>
  <si>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</si>
  <si>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</si>
  <si>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</si>
  <si>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</si>
  <si>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</si>
  <si>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</si>
  <si>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</si>
  <si>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</si>
  <si>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</si>
  <si>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</si>
  <si>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</si>
  <si>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</si>
  <si>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</si>
  <si>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</si>
  <si>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</si>
  <si>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</si>
  <si>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</si>
  <si>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</si>
  <si>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</si>
  <si>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</si>
  <si>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</si>
  <si>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</si>
  <si>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</si>
  <si>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</si>
  <si>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</si>
  <si>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</si>
  <si>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</si>
  <si>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</si>
  <si>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</si>
  <si>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</si>
  <si>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</si>
  <si>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</si>
  <si>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</si>
  <si>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</si>
  <si>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</si>
  <si>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</si>
  <si>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</si>
  <si>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</si>
  <si>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</si>
  <si>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</si>
  <si>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</si>
  <si>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</si>
  <si>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</si>
  <si>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</si>
  <si>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</si>
  <si>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</si>
  <si>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</si>
  <si>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</si>
  <si>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</si>
  <si>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</si>
  <si>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</si>
  <si>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</si>
  <si>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</si>
  <si>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</si>
  <si>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</si>
  <si>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</si>
  <si>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</si>
  <si>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</si>
  <si>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</si>
  <si>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</si>
  <si>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</si>
  <si>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</si>
  <si>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</si>
  <si>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</si>
  <si>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</si>
  <si>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</si>
  <si>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</si>
  <si>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</si>
  <si>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</si>
  <si>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</si>
  <si>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</si>
  <si>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</si>
  <si>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</si>
  <si>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</si>
  <si>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</si>
  <si>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</si>
  <si>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</si>
  <si>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</si>
  <si>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</si>
  <si>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</si>
  <si>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</si>
  <si>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</si>
  <si>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</si>
  <si>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</si>
  <si>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</si>
  <si>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</si>
  <si>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</si>
  <si>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</si>
  <si>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</si>
  <si>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</si>
  <si>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</si>
  <si>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</si>
  <si>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</si>
  <si>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</si>
  <si>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</si>
  <si>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</si>
  <si>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</si>
  <si>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</si>
  <si>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</si>
  <si>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</si>
  <si>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</si>
  <si>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</si>
  <si>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</si>
  <si>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</si>
  <si>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</si>
  <si>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</si>
  <si>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</si>
  <si>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</si>
  <si>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</si>
  <si>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</si>
  <si>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</si>
  <si>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</si>
  <si>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</si>
  <si>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</si>
  <si>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</si>
  <si>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</si>
  <si>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</si>
  <si>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</si>
  <si>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</si>
  <si>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</si>
  <si>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</si>
  <si>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</si>
  <si>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</si>
  <si>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</si>
  <si>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</si>
  <si>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</si>
  <si>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</si>
  <si>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</si>
  <si>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</si>
  <si>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</si>
  <si>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</si>
  <si>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</si>
  <si>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</si>
  <si>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</si>
  <si>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</si>
  <si>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</si>
  <si>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</si>
  <si>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</si>
  <si>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</si>
  <si>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</si>
  <si>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</si>
  <si>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</si>
  <si>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</si>
  <si>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</si>
  <si>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</si>
  <si>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</si>
  <si>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</si>
  <si>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</si>
  <si>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</si>
  <si>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</si>
  <si>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</si>
  <si>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</si>
  <si>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</si>
  <si>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</si>
  <si>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</si>
  <si>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</si>
  <si>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</si>
  <si>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</si>
  <si>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</si>
  <si>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</si>
  <si>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</si>
  <si>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</si>
  <si>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</si>
  <si>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</si>
  <si>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</si>
  <si>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</si>
  <si>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</si>
  <si>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</si>
  <si>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</si>
  <si>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</si>
  <si>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</si>
  <si>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</si>
  <si>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</si>
  <si>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</si>
  <si>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</si>
  <si>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</si>
  <si>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</si>
  <si>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</si>
  <si>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</si>
  <si>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</si>
  <si>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</si>
  <si>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</si>
  <si>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</si>
  <si>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</si>
  <si>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</si>
  <si>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</si>
  <si>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</si>
  <si>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</si>
  <si>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</si>
  <si>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</si>
  <si>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</si>
  <si>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</si>
  <si>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</si>
  <si>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</si>
  <si>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</si>
  <si>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</si>
  <si>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</si>
  <si>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</si>
  <si>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</si>
  <si>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</si>
  <si>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</si>
  <si>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</si>
  <si>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</si>
  <si>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</si>
  <si>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</si>
  <si>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</si>
  <si>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</si>
  <si>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</si>
  <si>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</si>
  <si>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</si>
  <si>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</si>
  <si>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</si>
  <si>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</si>
  <si>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</si>
  <si>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</si>
  <si>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</si>
  <si>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</si>
  <si>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</si>
  <si>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</si>
  <si>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</si>
  <si>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</si>
  <si>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</si>
  <si>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</si>
  <si>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</si>
  <si>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</si>
  <si>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</si>
  <si>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</si>
  <si>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</si>
  <si>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</si>
  <si>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</si>
  <si>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</si>
  <si>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</si>
  <si>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</si>
  <si>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</si>
  <si>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</si>
  <si>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</si>
  <si>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</si>
  <si>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</si>
  <si>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</si>
  <si>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</si>
  <si>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</si>
  <si>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</si>
  <si>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</si>
  <si>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</si>
  <si>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</si>
  <si>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</si>
  <si>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</si>
  <si>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</si>
  <si>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</si>
  <si>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</si>
  <si>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</si>
  <si>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</si>
  <si>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</si>
  <si>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</si>
  <si>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</si>
  <si>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</si>
  <si>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</si>
  <si>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</si>
  <si>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</si>
  <si>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</si>
  <si>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</si>
  <si>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</si>
  <si>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</si>
  <si>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</si>
  <si>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</si>
  <si>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</si>
  <si>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</si>
  <si>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</si>
  <si>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</si>
  <si>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</si>
  <si>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</si>
  <si>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</si>
  <si>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</si>
  <si>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</si>
  <si>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</si>
  <si>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</si>
  <si>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</si>
  <si>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</si>
  <si>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</si>
  <si>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</si>
  <si>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</si>
  <si>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</si>
  <si>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</si>
  <si>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</si>
  <si>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</si>
  <si>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</si>
  <si>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</si>
  <si>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</si>
  <si>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</si>
  <si>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</si>
  <si>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</si>
  <si>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</si>
  <si>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</si>
  <si>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</si>
  <si>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</si>
  <si>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</si>
  <si>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</si>
  <si>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</si>
  <si>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</si>
  <si>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</si>
  <si>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</si>
  <si>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</si>
  <si>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</si>
  <si>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</si>
  <si>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</si>
  <si>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</si>
  <si>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</si>
  <si>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</si>
  <si>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</si>
  <si>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</si>
  <si>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</si>
  <si>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</si>
  <si>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</si>
  <si>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</si>
  <si>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</si>
  <si>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</si>
  <si>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</si>
  <si>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</si>
  <si>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</si>
  <si>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</si>
  <si>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</si>
  <si>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</si>
  <si>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</si>
  <si>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</si>
  <si>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</si>
  <si>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</si>
  <si>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</si>
  <si>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</si>
  <si>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</si>
  <si>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</si>
  <si>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</si>
  <si>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</si>
  <si>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</si>
  <si>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</si>
  <si>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</si>
  <si>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</si>
  <si>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</si>
  <si>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</si>
  <si>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</si>
  <si>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</si>
  <si>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</si>
  <si>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</si>
  <si>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</si>
  <si>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</si>
  <si>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</si>
  <si>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</si>
  <si>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</si>
  <si>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</si>
  <si>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</si>
  <si>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</si>
  <si>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</si>
  <si>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</si>
  <si>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</si>
  <si>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</si>
  <si>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</si>
  <si>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</si>
  <si>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</si>
  <si>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</si>
  <si>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</si>
  <si>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</si>
  <si>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</si>
  <si>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</si>
  <si>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</si>
  <si>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</si>
  <si>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</si>
  <si>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</si>
  <si>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</si>
  <si>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</si>
  <si>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</si>
  <si>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</si>
  <si>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</si>
  <si>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</si>
  <si>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</si>
  <si>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</si>
  <si>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</si>
  <si>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</si>
  <si>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</si>
  <si>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</si>
  <si>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</si>
  <si>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</si>
  <si>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</si>
  <si>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</si>
  <si>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</si>
  <si>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</si>
  <si>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</si>
  <si>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</si>
  <si>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</si>
  <si>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</si>
  <si>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</si>
  <si>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</si>
  <si>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</si>
  <si>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</si>
  <si>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</si>
  <si>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</si>
  <si>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</si>
  <si>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</si>
  <si>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</si>
  <si>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</si>
  <si>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</si>
  <si>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</si>
  <si>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</si>
  <si>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</si>
  <si>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</si>
  <si>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</si>
  <si>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</si>
  <si>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</si>
  <si>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</si>
  <si>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</si>
  <si>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</si>
  <si>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</si>
  <si>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</si>
  <si>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</si>
  <si>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</si>
  <si>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</si>
  <si>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</si>
  <si>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</si>
  <si>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</si>
  <si>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</si>
  <si>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</si>
  <si>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</si>
  <si>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</si>
  <si>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</si>
  <si>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</si>
  <si>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</si>
  <si>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</si>
  <si>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</si>
  <si>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</si>
  <si>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</si>
  <si>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</si>
  <si>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</si>
  <si>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</si>
  <si>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</si>
  <si>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</si>
  <si>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</si>
  <si>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</si>
  <si>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</si>
  <si>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</si>
  <si>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</si>
  <si>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</si>
  <si>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</si>
  <si>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</si>
  <si>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</si>
  <si>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</si>
  <si>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</si>
  <si>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</si>
  <si>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</si>
  <si>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</si>
  <si>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</si>
  <si>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</si>
  <si>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</si>
  <si>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</si>
  <si>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</si>
  <si>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</si>
  <si>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</si>
  <si>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</si>
  <si>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</si>
  <si>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</si>
  <si>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</si>
  <si>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</si>
  <si>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</si>
  <si>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</si>
  <si>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</si>
  <si>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</si>
  <si>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</si>
  <si>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</si>
  <si>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</si>
  <si>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</si>
  <si>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</si>
  <si>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</si>
  <si>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</si>
  <si>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</si>
  <si>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</si>
  <si>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</si>
  <si>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</si>
  <si>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</si>
  <si>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</si>
  <si>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</si>
  <si>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</si>
  <si>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</si>
  <si>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</si>
  <si>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</si>
  <si>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</si>
  <si>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</si>
  <si>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</si>
  <si>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</si>
  <si>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</si>
  <si>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</si>
  <si>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</si>
  <si>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</si>
  <si>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</si>
  <si>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</si>
  <si>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</si>
  <si>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</si>
  <si>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</si>
  <si>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</si>
  <si>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</si>
  <si>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</si>
  <si>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</si>
  <si>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</si>
  <si>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</si>
  <si>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</si>
  <si>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</si>
  <si>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</si>
  <si>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</si>
  <si>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</si>
  <si>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</si>
  <si>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</si>
  <si>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</si>
  <si>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</si>
  <si>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</si>
  <si>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</si>
  <si>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</si>
  <si>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</si>
  <si>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</si>
  <si>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</si>
  <si>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</si>
  <si>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</si>
  <si>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</si>
  <si>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</si>
  <si>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</si>
  <si>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</si>
  <si>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</si>
  <si>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</si>
  <si>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</si>
  <si>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</si>
  <si>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</si>
  <si>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</si>
  <si>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</si>
  <si>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</si>
  <si>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</si>
  <si>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</si>
  <si>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</si>
  <si>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</si>
  <si>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</si>
  <si>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</si>
  <si>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</si>
  <si>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</si>
  <si>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</si>
  <si>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</si>
  <si>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</si>
  <si>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</si>
  <si>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</si>
  <si>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</si>
  <si>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</si>
  <si>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</si>
  <si>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</si>
  <si>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</si>
  <si>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</si>
  <si>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</si>
  <si>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</si>
  <si>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</si>
  <si>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</si>
  <si>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</si>
  <si>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</si>
  <si>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</si>
  <si>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</si>
  <si>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</si>
  <si>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</si>
  <si>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</si>
  <si>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</si>
  <si>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</si>
  <si>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</si>
  <si>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</si>
  <si>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</si>
  <si>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</si>
  <si>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</si>
  <si>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</si>
  <si>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</si>
  <si>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</si>
  <si>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</si>
  <si>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</si>
  <si>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</si>
  <si>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</si>
  <si>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</si>
  <si>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</si>
  <si>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</si>
  <si>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</si>
  <si>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</si>
  <si>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</si>
  <si>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</si>
  <si>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</si>
  <si>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</si>
  <si>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</si>
  <si>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</si>
  <si>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</si>
  <si>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</si>
  <si>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</si>
  <si>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</si>
  <si>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</si>
  <si>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</si>
  <si>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</si>
  <si>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</si>
  <si>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</si>
  <si>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</si>
  <si>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</si>
  <si>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</si>
  <si>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</si>
  <si>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</si>
  <si>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</si>
  <si>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</si>
  <si>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</si>
  <si>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</si>
  <si>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</si>
  <si>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</si>
  <si>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</si>
  <si>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</si>
  <si>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</si>
  <si>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</si>
  <si>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</si>
  <si>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</si>
  <si>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</si>
  <si>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</si>
  <si>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</si>
  <si>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</si>
  <si>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</si>
  <si>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</si>
  <si>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</si>
  <si>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</si>
  <si>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</si>
  <si>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</si>
  <si>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</si>
  <si>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</si>
  <si>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</si>
  <si>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</si>
  <si>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</si>
  <si>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</si>
  <si>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</si>
  <si>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</si>
  <si>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</si>
  <si>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</si>
  <si>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</si>
  <si>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</si>
  <si>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</si>
  <si>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</si>
  <si>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</si>
  <si>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</si>
  <si>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</si>
  <si>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</si>
  <si>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</si>
  <si>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</si>
  <si>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</si>
  <si>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</si>
  <si>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</si>
  <si>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</si>
  <si>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</si>
  <si>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</si>
  <si>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</si>
  <si>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</si>
  <si>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</si>
  <si>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</si>
  <si>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</si>
  <si>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</si>
  <si>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</si>
  <si>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</si>
  <si>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</si>
  <si>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</si>
  <si>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</si>
  <si>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</si>
  <si>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</si>
  <si>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</si>
  <si>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</si>
  <si>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</si>
  <si>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</si>
  <si>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</si>
  <si>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</si>
  <si>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</si>
  <si>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</si>
  <si>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</si>
  <si>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</si>
  <si>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</si>
  <si>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</si>
  <si>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</si>
  <si>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</si>
  <si>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</si>
  <si>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</si>
  <si>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</si>
  <si>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</si>
  <si>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</si>
  <si>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</si>
  <si>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</si>
  <si>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</si>
  <si>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</si>
  <si>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</si>
  <si>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</si>
  <si>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</si>
  <si>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</si>
  <si>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</si>
  <si>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</si>
  <si>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</si>
  <si>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</si>
  <si>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</si>
  <si>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</si>
  <si>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</si>
  <si>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</si>
  <si>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</si>
  <si>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</si>
  <si>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</si>
  <si>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</si>
  <si>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</si>
  <si>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</si>
  <si>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</si>
  <si>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</si>
  <si>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</si>
  <si>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</si>
  <si>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</si>
  <si>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</si>
  <si>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</si>
  <si>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</si>
  <si>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</si>
  <si>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</si>
  <si>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</si>
  <si>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</si>
  <si>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</si>
  <si>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</si>
  <si>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</si>
  <si>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</si>
  <si>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</si>
  <si>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</si>
  <si>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</si>
  <si>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</si>
  <si>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</si>
  <si>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</si>
  <si>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</si>
  <si>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</si>
  <si>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</si>
  <si>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</si>
  <si>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</si>
  <si>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</si>
  <si>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</si>
  <si>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</si>
  <si>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</si>
  <si>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</si>
  <si>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</si>
  <si>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</si>
  <si>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</si>
  <si>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</si>
  <si>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</si>
  <si>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</si>
  <si>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</si>
  <si>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</si>
  <si>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</si>
  <si>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</si>
  <si>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</si>
  <si>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</si>
  <si>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</si>
  <si>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</si>
  <si>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</si>
  <si>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</si>
  <si>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</si>
  <si>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</si>
  <si>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</si>
  <si>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</si>
  <si>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</si>
  <si>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</si>
  <si>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</si>
  <si>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</si>
  <si>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</si>
  <si>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</si>
  <si>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</si>
  <si>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</si>
  <si>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</si>
  <si>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</si>
  <si>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</si>
  <si>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</si>
  <si>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</si>
  <si>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</si>
  <si>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</si>
  <si>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</si>
  <si>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</si>
  <si>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</si>
  <si>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</si>
  <si>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</si>
  <si>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</si>
  <si>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</si>
  <si>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</si>
  <si>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</si>
  <si>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</si>
  <si>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</si>
  <si>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</si>
  <si>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</si>
  <si>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</si>
  <si>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</si>
  <si>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</si>
  <si>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</si>
  <si>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</si>
  <si>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</si>
  <si>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</si>
  <si>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</si>
  <si>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</si>
  <si>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</si>
  <si>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</si>
  <si>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</si>
  <si>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</si>
  <si>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</si>
  <si>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</si>
  <si>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</si>
  <si>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</si>
  <si>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</si>
  <si>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</si>
  <si>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</si>
  <si>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</si>
  <si>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</si>
  <si>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</si>
  <si>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</si>
  <si>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</si>
  <si>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</si>
  <si>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</si>
  <si>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</si>
  <si>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</si>
  <si>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</si>
  <si>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</si>
  <si>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</si>
  <si>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</si>
  <si>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</si>
  <si>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</si>
  <si>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</si>
  <si>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</si>
  <si>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</si>
  <si>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</si>
  <si>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</si>
  <si>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</si>
  <si>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</si>
  <si>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</si>
  <si>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</si>
  <si>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</si>
  <si>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</si>
  <si>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</si>
  <si>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</si>
  <si>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</si>
  <si>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</si>
  <si>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</si>
  <si>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</si>
  <si>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</si>
  <si>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</si>
  <si>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</si>
  <si>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</si>
  <si>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</si>
  <si>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</si>
  <si>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</si>
  <si>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</si>
  <si>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</si>
  <si>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</si>
  <si>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</si>
  <si>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</si>
  <si>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</si>
  <si>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</si>
  <si>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</si>
  <si>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</si>
  <si>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</si>
  <si>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</si>
  <si>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</si>
  <si>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</si>
  <si>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</si>
  <si>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</si>
  <si>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</si>
  <si>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</si>
  <si>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</si>
  <si>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</si>
  <si>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</si>
  <si>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</si>
  <si>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</si>
  <si>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</si>
  <si>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</si>
  <si>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</si>
  <si>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</si>
  <si>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</si>
  <si>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</si>
  <si>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</si>
  <si>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</si>
  <si>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</si>
  <si>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</si>
  <si>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</si>
  <si>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</si>
  <si>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</si>
  <si>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</si>
  <si>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</si>
  <si>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</si>
  <si>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</si>
  <si>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</si>
  <si>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</si>
  <si>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</si>
  <si>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</si>
  <si>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</si>
  <si>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</si>
  <si>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</si>
  <si>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</si>
  <si>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</si>
  <si>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</si>
  <si>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</si>
  <si>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</si>
  <si>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</si>
  <si>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</si>
  <si>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</si>
  <si>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</si>
  <si>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</si>
  <si>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</si>
  <si>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</si>
  <si>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</si>
  <si>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</si>
  <si>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</si>
  <si>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</si>
  <si>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</si>
  <si>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</si>
  <si>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</si>
  <si>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</si>
  <si>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</si>
  <si>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</si>
  <si>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</si>
  <si>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</si>
  <si>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</si>
  <si>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</si>
  <si>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</si>
  <si>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</si>
  <si>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</si>
  <si>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</si>
  <si>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</si>
  <si>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</si>
  <si>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</si>
  <si>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</si>
  <si>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</si>
  <si>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</si>
  <si>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</si>
  <si>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</si>
  <si>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</si>
  <si>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</si>
  <si>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</si>
  <si>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</si>
  <si>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</si>
  <si>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</si>
  <si>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</si>
  <si>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</si>
  <si>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</si>
  <si>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</si>
  <si>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</si>
  <si>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</si>
  <si>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</si>
  <si>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</si>
  <si>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</si>
  <si>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</si>
  <si>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</si>
  <si>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</si>
  <si>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</si>
  <si>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</si>
  <si>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</si>
  <si>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</si>
  <si>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</si>
  <si>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</si>
  <si>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</si>
  <si>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</si>
  <si>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</si>
  <si>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</si>
  <si>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</si>
  <si>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</si>
  <si>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</si>
  <si>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</si>
  <si>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</si>
  <si>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</si>
  <si>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</si>
  <si>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</si>
  <si>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</si>
  <si>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</si>
  <si>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</si>
  <si>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</si>
  <si>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</si>
  <si>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</si>
  <si>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</si>
  <si>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</si>
  <si>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</si>
  <si>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</si>
  <si>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</si>
  <si>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</si>
  <si>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</si>
  <si>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</si>
  <si>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</si>
  <si>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</si>
  <si>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</si>
  <si>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</si>
  <si>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</si>
  <si>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</si>
  <si>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</si>
  <si>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</si>
  <si>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</si>
  <si>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</si>
  <si>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</si>
  <si>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</si>
  <si>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</si>
  <si>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</si>
  <si>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</si>
  <si>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</si>
  <si>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</si>
  <si>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</si>
  <si>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</si>
  <si>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</si>
  <si>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</si>
  <si>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</si>
  <si>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</si>
  <si>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</si>
  <si>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</si>
  <si>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</si>
  <si>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</si>
  <si>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</si>
  <si>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</si>
  <si>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</si>
  <si>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</si>
  <si>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</si>
  <si>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</si>
  <si>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</si>
  <si>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</si>
  <si>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</si>
  <si>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</si>
  <si>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</si>
  <si>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</si>
  <si>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</si>
  <si>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</si>
  <si>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</si>
  <si>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</si>
  <si>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</si>
  <si>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</si>
  <si>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</si>
  <si>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</si>
  <si>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</si>
  <si>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</si>
  <si>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</si>
  <si>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</si>
  <si>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</si>
  <si>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</si>
  <si>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</si>
  <si>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</si>
  <si>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</si>
  <si>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</si>
  <si>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</si>
  <si>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</si>
  <si>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</si>
  <si>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</si>
  <si>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</si>
  <si>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</si>
  <si>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</si>
  <si>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</si>
  <si>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</si>
  <si>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</si>
  <si>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</si>
  <si>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</si>
  <si>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</si>
  <si>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</si>
  <si>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</si>
  <si>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</si>
  <si>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</si>
  <si>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</si>
  <si>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</si>
  <si>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</si>
  <si>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</si>
  <si>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</si>
  <si>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</si>
  <si>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</si>
  <si>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</si>
  <si>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</si>
  <si>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</si>
  <si>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</si>
  <si>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</si>
  <si>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</si>
  <si>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</si>
  <si>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</si>
  <si>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</si>
  <si>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</si>
  <si>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</si>
  <si>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</si>
  <si>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</si>
  <si>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</si>
  <si>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</si>
  <si>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</si>
  <si>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</si>
  <si>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</si>
  <si>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</si>
  <si>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</si>
  <si>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</si>
  <si>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</si>
  <si>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</si>
  <si>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</si>
  <si>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</si>
  <si>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</si>
  <si>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</si>
  <si>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</si>
  <si>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</si>
  <si>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</si>
  <si>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</si>
  <si>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</si>
  <si>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</si>
  <si>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</si>
  <si>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</si>
  <si>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</si>
  <si>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</si>
  <si>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</si>
  <si>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</si>
  <si>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</si>
  <si>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</si>
  <si>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</si>
  <si>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</si>
  <si>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</si>
  <si>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</si>
  <si>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</si>
  <si>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</si>
  <si>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</si>
  <si>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</si>
  <si>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</si>
  <si>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</si>
  <si>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</si>
  <si>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</si>
  <si>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</si>
  <si>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</si>
  <si>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</si>
  <si>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</si>
  <si>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</si>
  <si>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</si>
  <si>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</si>
  <si>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</si>
  <si>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</si>
  <si>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</si>
  <si>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</si>
  <si>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</si>
  <si>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</si>
  <si>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</si>
  <si>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</si>
  <si>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</si>
  <si>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</si>
  <si>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</si>
  <si>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</si>
  <si>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</si>
  <si>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</si>
  <si>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</si>
  <si>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</si>
  <si>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</si>
  <si>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</si>
  <si>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</si>
  <si>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</si>
  <si>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</si>
  <si>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</si>
  <si>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</si>
  <si>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</si>
  <si>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</si>
  <si>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</si>
  <si>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</si>
  <si>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</si>
  <si>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</si>
  <si>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</si>
  <si>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</si>
  <si>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</si>
  <si>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</si>
  <si>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</si>
  <si>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</si>
  <si>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</si>
  <si>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</si>
  <si>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</si>
  <si>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</si>
  <si>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</si>
  <si>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</si>
  <si>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</si>
  <si>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</si>
  <si>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</si>
  <si>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</si>
  <si>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</si>
  <si>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</si>
  <si>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</si>
  <si>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</si>
  <si>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</si>
  <si>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</si>
  <si>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</si>
  <si>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</si>
  <si>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</si>
  <si>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</si>
  <si>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</si>
  <si>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</si>
  <si>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</si>
  <si>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</si>
  <si>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</si>
  <si>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</si>
  <si>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</si>
  <si>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</si>
  <si>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</si>
  <si>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</si>
  <si>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</si>
  <si>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</si>
  <si>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</si>
  <si>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</si>
  <si>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</si>
  <si>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</si>
  <si>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</si>
  <si>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</si>
  <si>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</si>
  <si>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</si>
  <si>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</si>
  <si>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</si>
  <si>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</si>
  <si>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</si>
  <si>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</si>
  <si>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</si>
  <si>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</si>
  <si>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</si>
  <si>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</si>
  <si>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</si>
  <si>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</si>
  <si>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</si>
  <si>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</si>
  <si>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</si>
  <si>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</si>
  <si>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</si>
  <si>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</si>
  <si>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</si>
  <si>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</si>
  <si>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</si>
  <si>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</si>
  <si>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</si>
  <si>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</si>
  <si>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</si>
  <si>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</si>
  <si>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</si>
  <si>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</si>
  <si>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</si>
  <si>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</si>
  <si>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</si>
  <si>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</si>
  <si>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</si>
  <si>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</si>
  <si>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</si>
  <si>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</si>
  <si>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</si>
  <si>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</si>
  <si>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</si>
  <si>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</si>
  <si>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</si>
  <si>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</si>
  <si>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</si>
  <si>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</si>
  <si>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</si>
  <si>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</si>
  <si>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</si>
  <si>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</si>
  <si>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</si>
  <si>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</si>
  <si>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</si>
  <si>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</si>
  <si>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</si>
  <si>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</si>
  <si>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</si>
  <si>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</si>
  <si>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</si>
  <si>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</si>
  <si>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</si>
  <si>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</si>
  <si>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</si>
  <si>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</si>
  <si>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</si>
  <si>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</si>
  <si>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</si>
  <si>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</si>
  <si>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</si>
  <si>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</si>
  <si>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</si>
  <si>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</si>
  <si>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</si>
  <si>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</si>
  <si>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</si>
  <si>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</si>
  <si>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</si>
  <si>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</si>
  <si>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</si>
  <si>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</si>
  <si>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</si>
  <si>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</si>
  <si>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</si>
  <si>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</si>
  <si>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</si>
  <si>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</si>
  <si>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</si>
  <si>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</si>
  <si>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</si>
  <si>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</si>
  <si>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</si>
  <si>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</si>
  <si>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</si>
  <si>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</si>
  <si>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</si>
  <si>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</si>
  <si>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</si>
  <si>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</si>
  <si>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</si>
  <si>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</si>
  <si>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</si>
  <si>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</si>
  <si>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</si>
  <si>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</si>
  <si>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</si>
  <si>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</si>
  <si>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</si>
  <si>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</si>
  <si>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</si>
  <si>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</si>
  <si>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</si>
  <si>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</si>
  <si>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</si>
  <si>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</si>
  <si>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</si>
  <si>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</si>
  <si>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</si>
  <si>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</si>
  <si>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</si>
  <si>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</si>
  <si>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</si>
  <si>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</si>
  <si>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</si>
  <si>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</si>
  <si>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</si>
  <si>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</si>
  <si>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</si>
  <si>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</si>
  <si>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</si>
  <si>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</si>
  <si>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</si>
  <si>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</si>
  <si>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</si>
  <si>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</si>
  <si>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</si>
  <si>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</si>
  <si>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</si>
  <si>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</si>
  <si>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</si>
  <si>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</si>
  <si>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</si>
  <si>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</si>
  <si>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</si>
  <si>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</si>
  <si>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</si>
  <si>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</si>
  <si>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</si>
  <si>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</si>
  <si>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</si>
  <si>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</si>
  <si>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</si>
  <si>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</si>
  <si>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</si>
  <si>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</si>
  <si>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</si>
  <si>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</si>
  <si>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</si>
  <si>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</si>
  <si>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</si>
  <si>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</si>
  <si>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</si>
  <si>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</si>
  <si>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</si>
  <si>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</si>
  <si>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</si>
  <si>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</si>
  <si>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</si>
  <si>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</si>
  <si>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</si>
  <si>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</si>
  <si>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</si>
  <si>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</si>
  <si>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</si>
  <si>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</si>
  <si>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</si>
  <si>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</si>
  <si>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</si>
  <si>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</si>
  <si>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</si>
  <si>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</si>
  <si>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</si>
  <si>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</si>
  <si>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</si>
  <si>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</si>
  <si>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</si>
  <si>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</si>
  <si>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</si>
  <si>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</si>
  <si>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</si>
  <si>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</si>
  <si>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</si>
  <si>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</si>
  <si>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</si>
  <si>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</si>
  <si>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</si>
  <si>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</si>
  <si>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</si>
  <si>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</si>
  <si>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</si>
  <si>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</si>
  <si>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</si>
  <si>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</si>
  <si>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</si>
  <si>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</si>
  <si>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</si>
  <si>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</si>
  <si>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</si>
  <si>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</si>
  <si>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</si>
  <si>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</si>
  <si>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</si>
  <si>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</si>
  <si>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</si>
  <si>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</si>
  <si>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</si>
  <si>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</si>
  <si>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</si>
  <si>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</si>
  <si>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</si>
  <si>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</si>
  <si>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</si>
  <si>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</si>
  <si>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</si>
  <si>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</si>
  <si>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</si>
  <si>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</si>
  <si>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</si>
  <si>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</si>
  <si>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</si>
  <si>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</si>
  <si>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</si>
  <si>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</si>
  <si>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</si>
  <si>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</si>
  <si>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</si>
  <si>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</si>
  <si>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</si>
  <si>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</si>
  <si>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</si>
  <si>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</si>
  <si>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</si>
  <si>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</si>
  <si>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</si>
  <si>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</si>
  <si>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</si>
  <si>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</si>
  <si>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</si>
  <si>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</si>
  <si>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</si>
  <si>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</si>
  <si>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</si>
  <si>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</si>
  <si>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</si>
  <si>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</si>
  <si>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</si>
  <si>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</si>
  <si>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</si>
  <si>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</si>
  <si>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</si>
  <si>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</si>
  <si>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</si>
  <si>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</si>
  <si>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</si>
  <si>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</si>
  <si>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</si>
  <si>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</si>
  <si>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</si>
  <si>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</si>
  <si>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</si>
  <si>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</si>
  <si>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</si>
  <si>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</si>
  <si>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</si>
  <si>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</si>
  <si>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</si>
  <si>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</si>
  <si>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</si>
  <si>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</si>
  <si>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</si>
  <si>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</si>
  <si>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</si>
  <si>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</si>
  <si>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</si>
  <si>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</si>
  <si>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</si>
  <si>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</si>
  <si>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</si>
  <si>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</si>
  <si>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</si>
  <si>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</si>
  <si>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</si>
  <si>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</si>
  <si>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</si>
  <si>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</si>
  <si>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</si>
  <si>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</si>
  <si>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</si>
  <si>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</si>
  <si>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</si>
  <si>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</si>
  <si>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</si>
  <si>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</si>
  <si>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</si>
  <si>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</si>
  <si>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</si>
  <si>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</si>
  <si>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</si>
  <si>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</si>
  <si>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</si>
  <si>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</si>
  <si>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</si>
  <si>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</si>
  <si>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</si>
  <si>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</si>
  <si>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</si>
  <si>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</si>
  <si>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</si>
  <si>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</si>
  <si>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</si>
  <si>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</si>
  <si>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</si>
  <si>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</si>
  <si>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</si>
  <si>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</si>
  <si>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</si>
  <si>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</si>
  <si>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</si>
  <si>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</si>
  <si>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</si>
  <si>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</si>
  <si>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</si>
  <si>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</si>
  <si>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</si>
  <si>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</si>
  <si>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</si>
  <si>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</si>
  <si>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</si>
  <si>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</si>
  <si>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</si>
  <si>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</si>
  <si>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</si>
  <si>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</si>
  <si>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</si>
  <si>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</si>
  <si>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</si>
  <si>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</si>
  <si>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</si>
  <si>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</si>
  <si>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</si>
  <si>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</si>
  <si>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</si>
  <si>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</si>
  <si>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</si>
  <si>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</si>
  <si>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</si>
  <si>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</si>
  <si>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</si>
  <si>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</si>
  <si>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</si>
  <si>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</si>
  <si>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</si>
  <si>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</si>
  <si>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</si>
  <si>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</si>
  <si>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</si>
  <si>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</si>
  <si>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</si>
  <si>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</si>
  <si>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</si>
  <si>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</si>
  <si>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</si>
  <si>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</si>
  <si>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</si>
  <si>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</si>
  <si>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</si>
  <si>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</si>
  <si>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</si>
  <si>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</si>
  <si>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</si>
  <si>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</si>
  <si>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</si>
  <si>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</si>
  <si>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</si>
  <si>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</si>
  <si>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</si>
  <si>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</si>
  <si>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</si>
  <si>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</si>
  <si>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</si>
  <si>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</si>
  <si>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</si>
  <si>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</si>
  <si>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</si>
  <si>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</si>
  <si>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</si>
  <si>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</si>
  <si>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</si>
  <si>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</si>
  <si>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</si>
  <si>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</si>
  <si>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</si>
  <si>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</si>
  <si>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</si>
  <si>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</si>
  <si>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</si>
  <si>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</si>
  <si>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</si>
  <si>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</si>
  <si>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</si>
  <si>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</si>
  <si>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</si>
  <si>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</si>
  <si>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</si>
  <si>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</si>
  <si>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</si>
  <si>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</si>
  <si>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</si>
  <si>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</si>
  <si>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</si>
  <si>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</si>
  <si>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</si>
  <si>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</si>
  <si>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</si>
  <si>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</si>
  <si>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</si>
  <si>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</si>
  <si>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</si>
  <si>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</si>
  <si>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</si>
  <si>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</si>
  <si>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</si>
  <si>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</si>
  <si>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</si>
  <si>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</si>
  <si>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</si>
  <si>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</si>
  <si>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</si>
  <si>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</si>
  <si>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</si>
  <si>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</si>
  <si>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</si>
  <si>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</si>
  <si>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</si>
  <si>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</si>
  <si>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</si>
  <si>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</si>
  <si>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</si>
  <si>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</si>
  <si>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</si>
  <si>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</si>
  <si>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</si>
  <si>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</si>
  <si>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</si>
  <si>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</si>
  <si>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</si>
  <si>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</si>
  <si>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</si>
  <si>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</si>
  <si>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</si>
  <si>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</si>
  <si>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</si>
  <si>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</si>
  <si>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</si>
  <si>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</si>
  <si>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</si>
  <si>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</si>
  <si>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</si>
  <si>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</si>
  <si>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</si>
  <si>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</si>
  <si>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</si>
  <si>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</si>
  <si>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</si>
  <si>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</si>
  <si>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</si>
  <si>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</si>
  <si>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</si>
  <si>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</si>
  <si>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</si>
  <si>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</si>
  <si>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</si>
  <si>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</si>
  <si>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</si>
  <si>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</si>
  <si>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</si>
  <si>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</si>
  <si>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</si>
  <si>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</si>
  <si>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</si>
  <si>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</si>
  <si>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</si>
  <si>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</si>
  <si>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</si>
  <si>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</si>
  <si>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</si>
  <si>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</si>
  <si>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</si>
  <si>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</si>
  <si>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</si>
  <si>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</si>
  <si>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</si>
  <si>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</si>
  <si>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</si>
  <si>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</si>
  <si>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</si>
  <si>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</si>
  <si>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</si>
  <si>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</si>
  <si>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</si>
  <si>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</si>
  <si>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</si>
  <si>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</si>
  <si>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</si>
  <si>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</si>
  <si>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</si>
  <si>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</si>
  <si>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</si>
  <si>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</si>
  <si>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</si>
  <si>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</si>
  <si>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</si>
  <si>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</si>
  <si>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</si>
  <si>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</si>
  <si>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</si>
  <si>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</si>
  <si>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</si>
  <si>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</si>
  <si>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</si>
  <si>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</si>
  <si>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</si>
  <si>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</si>
  <si>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</si>
  <si>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</si>
  <si>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</si>
  <si>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</si>
  <si>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</si>
  <si>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</si>
  <si>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</si>
  <si>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</si>
  <si>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</si>
  <si>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</si>
  <si>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</si>
  <si>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</si>
  <si>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</si>
  <si>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</si>
  <si>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</si>
  <si>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</si>
  <si>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</si>
  <si>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</si>
  <si>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</si>
  <si>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</si>
  <si>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</si>
  <si>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</si>
  <si>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</si>
  <si>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</si>
  <si>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</si>
  <si>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</si>
  <si>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</si>
  <si>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</si>
  <si>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</si>
  <si>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</si>
  <si>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</si>
  <si>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</si>
  <si>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</si>
  <si>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</si>
  <si>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</si>
  <si>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</si>
  <si>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</si>
  <si>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</si>
  <si>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</si>
  <si>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</si>
  <si>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</si>
  <si>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</si>
  <si>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</si>
  <si>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</si>
  <si>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</si>
  <si>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</si>
  <si>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</si>
  <si>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</si>
  <si>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</si>
  <si>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</si>
  <si>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</si>
  <si>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</si>
  <si>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</si>
  <si>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</si>
  <si>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</si>
  <si>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</si>
  <si>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</si>
  <si>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</si>
  <si>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</si>
  <si>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</si>
  <si>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</si>
  <si>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</si>
  <si>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</si>
  <si>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</si>
  <si>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</si>
  <si>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</si>
  <si>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</si>
  <si>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</si>
  <si>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</si>
  <si>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</si>
  <si>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</si>
  <si>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</si>
  <si>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</si>
  <si>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</si>
  <si>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</si>
  <si>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</si>
  <si>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</si>
  <si>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</si>
  <si>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</si>
  <si>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</si>
  <si>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</si>
  <si>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</si>
  <si>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</si>
  <si>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</si>
  <si>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</si>
  <si>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</si>
  <si>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</si>
  <si>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</si>
  <si>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</si>
  <si>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</si>
  <si>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</si>
  <si>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</si>
  <si>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</si>
  <si>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</si>
  <si>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</si>
  <si>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</si>
  <si>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</si>
  <si>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</si>
  <si>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</si>
  <si>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</si>
  <si>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</si>
  <si>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</si>
  <si>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</si>
  <si>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</si>
  <si>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</si>
  <si>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</si>
  <si>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</si>
  <si>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</si>
  <si>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</si>
  <si>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</si>
  <si>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</si>
  <si>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</si>
  <si>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</si>
  <si>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</si>
  <si>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</si>
  <si>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</si>
  <si>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</si>
  <si>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</si>
  <si>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</si>
  <si>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</si>
  <si>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</si>
  <si>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</si>
  <si>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</si>
  <si>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</si>
  <si>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</si>
  <si>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</si>
  <si>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</si>
  <si>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</si>
  <si>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</si>
  <si>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</si>
  <si>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</si>
  <si>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</si>
  <si>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</si>
  <si>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</si>
  <si>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</si>
  <si>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</si>
  <si>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</si>
  <si>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</si>
  <si>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</si>
  <si>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</si>
  <si>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</si>
  <si>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</si>
  <si>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</si>
  <si>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</si>
  <si>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</si>
  <si>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</si>
  <si>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</si>
  <si>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</si>
  <si>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</si>
  <si>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</si>
  <si>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</si>
  <si>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</si>
  <si>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</si>
  <si>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</si>
  <si>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</si>
  <si>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</si>
  <si>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</si>
  <si>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</si>
  <si>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</si>
  <si>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</si>
  <si>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</si>
  <si>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</si>
  <si>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</si>
  <si>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</si>
  <si>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</si>
  <si>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</si>
  <si>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</si>
  <si>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</si>
  <si>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</si>
  <si>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</si>
  <si>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</si>
  <si>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</si>
  <si>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</si>
  <si>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</si>
  <si>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</si>
  <si>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</si>
  <si>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</si>
  <si>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</si>
  <si>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</si>
  <si>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</si>
  <si>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</si>
  <si>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</si>
  <si>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</si>
  <si>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</si>
  <si>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</si>
  <si>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</si>
  <si>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</si>
  <si>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</si>
  <si>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</si>
  <si>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</si>
  <si>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</si>
  <si>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</si>
  <si>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</si>
  <si>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</si>
  <si>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</si>
  <si>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</si>
  <si>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</si>
  <si>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</si>
  <si>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</si>
  <si>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</si>
  <si>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</si>
  <si>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</si>
  <si>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</si>
  <si>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</si>
  <si>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</si>
  <si>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</si>
  <si>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</si>
  <si>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</si>
  <si>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</si>
  <si>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</si>
  <si>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</si>
  <si>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</si>
  <si>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</si>
  <si>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</si>
  <si>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</si>
  <si>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</si>
  <si>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</si>
  <si>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</si>
  <si>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</si>
  <si>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</si>
  <si>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</si>
  <si>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</si>
  <si>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</si>
  <si>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</si>
  <si>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</si>
  <si>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</si>
  <si>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</si>
  <si>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</si>
  <si>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</si>
  <si>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</si>
  <si>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</si>
  <si>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</si>
  <si>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</si>
  <si>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</si>
  <si>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</si>
  <si>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</si>
  <si>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</si>
  <si>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</si>
  <si>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</si>
  <si>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</si>
  <si>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</si>
  <si>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</si>
  <si>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</si>
  <si>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</si>
  <si>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</si>
  <si>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</si>
  <si>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</si>
  <si>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</si>
  <si>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</si>
  <si>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</si>
  <si>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</si>
  <si>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</si>
  <si>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</si>
  <si>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</si>
  <si>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</si>
  <si>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</si>
  <si>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</si>
  <si>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</si>
  <si>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</si>
  <si>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</si>
  <si>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</si>
  <si>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</si>
  <si>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</si>
  <si>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</si>
  <si>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</si>
  <si>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</si>
  <si>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</si>
  <si>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</si>
  <si>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</si>
  <si>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</si>
  <si>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</si>
  <si>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</si>
  <si>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</si>
  <si>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</si>
  <si>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</si>
  <si>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</si>
  <si>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</si>
  <si>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</si>
  <si>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</si>
  <si>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</si>
  <si>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</si>
  <si>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</si>
  <si>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</si>
  <si>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</si>
  <si>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</si>
  <si>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</si>
  <si>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</si>
  <si>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</si>
  <si>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</si>
  <si>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</si>
  <si>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</si>
  <si>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</si>
  <si>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</si>
  <si>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</si>
  <si>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</si>
  <si>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</si>
  <si>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</si>
  <si>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</si>
  <si>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</si>
  <si>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</si>
  <si>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</si>
  <si>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</si>
  <si>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</si>
  <si>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</si>
  <si>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</si>
  <si>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</si>
  <si>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</si>
  <si>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</si>
  <si>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</si>
  <si>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</si>
  <si>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</si>
  <si>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</si>
  <si>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</si>
  <si>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</si>
  <si>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</si>
  <si>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</si>
  <si>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</si>
  <si>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</si>
  <si>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</si>
  <si>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</si>
  <si>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</si>
  <si>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</si>
  <si>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</si>
  <si>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</si>
  <si>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</si>
  <si>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</si>
  <si>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</si>
  <si>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</si>
  <si>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</si>
  <si>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</si>
  <si>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</si>
  <si>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</si>
  <si>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</si>
  <si>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</si>
  <si>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</si>
  <si>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</si>
  <si>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</si>
  <si>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</si>
  <si>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</si>
  <si>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</si>
  <si>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</si>
  <si>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</si>
  <si>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</si>
  <si>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</si>
  <si>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</si>
  <si>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</si>
  <si>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</si>
  <si>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</si>
  <si>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</si>
  <si>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</si>
  <si>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</si>
  <si>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</si>
  <si>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</si>
  <si>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</si>
  <si>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</si>
  <si>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</si>
  <si>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</si>
  <si>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</si>
  <si>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</si>
  <si>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</si>
  <si>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</si>
  <si>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</si>
  <si>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</si>
  <si>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</si>
  <si>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</si>
  <si>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</si>
  <si>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</si>
  <si>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</si>
  <si>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</si>
  <si>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</si>
  <si>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</si>
  <si>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</si>
  <si>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</si>
  <si>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</si>
  <si>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</si>
  <si>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</si>
  <si>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</si>
  <si>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</si>
  <si>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</si>
  <si>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</si>
  <si>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</si>
  <si>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</si>
  <si>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</si>
  <si>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</si>
  <si>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</si>
  <si>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</si>
  <si>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</si>
  <si>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</si>
  <si>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</si>
  <si>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</si>
  <si>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</si>
  <si>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</si>
  <si>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</si>
  <si>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</si>
  <si>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</si>
  <si>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</si>
  <si>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</si>
  <si>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</si>
  <si>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</si>
  <si>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</si>
  <si>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</si>
  <si>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</si>
  <si>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</si>
  <si>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</si>
  <si>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</si>
  <si>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</si>
  <si>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</si>
  <si>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</si>
  <si>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</si>
  <si>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</si>
  <si>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</si>
  <si>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</si>
  <si>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</si>
  <si>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</si>
  <si>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</si>
  <si>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</si>
  <si>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</si>
  <si>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</si>
  <si>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</si>
  <si>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</si>
  <si>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</si>
  <si>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</si>
  <si>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</si>
  <si>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</si>
  <si>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</si>
  <si>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</si>
  <si>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</si>
  <si>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</si>
  <si>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</si>
  <si>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</si>
  <si>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</si>
  <si>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</si>
  <si>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</si>
  <si>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</si>
  <si>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</si>
  <si>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</si>
  <si>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</si>
  <si>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</si>
  <si>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</si>
  <si>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</si>
  <si>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</si>
  <si>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</si>
  <si>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</si>
  <si>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</si>
  <si>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</si>
  <si>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</si>
  <si>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</si>
  <si>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</si>
  <si>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</si>
  <si>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</si>
  <si>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</si>
  <si>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</si>
  <si>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</si>
  <si>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</si>
  <si>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</si>
  <si>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</si>
  <si>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</si>
  <si>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</si>
  <si>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</si>
  <si>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</si>
  <si>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</si>
  <si>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</si>
  <si>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</si>
  <si>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</si>
  <si>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</si>
  <si>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</si>
  <si>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</si>
  <si>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</si>
  <si>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</si>
  <si>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</si>
  <si>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</si>
  <si>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</si>
  <si>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</si>
  <si>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</si>
  <si>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</si>
  <si>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</si>
  <si>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</si>
  <si>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</si>
  <si>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</si>
  <si>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</si>
  <si>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</si>
  <si>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</si>
  <si>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</si>
  <si>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</si>
  <si>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</si>
  <si>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</si>
  <si>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</si>
  <si>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</si>
  <si>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</si>
  <si>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</si>
  <si>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</si>
  <si>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</si>
  <si>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</si>
  <si>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</si>
  <si>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</si>
  <si>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</si>
  <si>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</si>
  <si>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</si>
  <si>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</si>
  <si>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</si>
  <si>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</si>
  <si>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</si>
  <si>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</si>
  <si>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</si>
  <si>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</si>
  <si>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</si>
  <si>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</si>
  <si>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</si>
  <si>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</si>
  <si>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</si>
  <si>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</si>
  <si>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</si>
  <si>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</si>
  <si>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</si>
  <si>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</si>
  <si>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</si>
  <si>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</si>
  <si>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</si>
  <si>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</si>
  <si>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</si>
  <si>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</si>
  <si>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</si>
  <si>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</si>
  <si>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</si>
  <si>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</si>
  <si>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</si>
  <si>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</si>
  <si>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</si>
  <si>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</si>
  <si>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</si>
  <si>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</si>
  <si>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</si>
  <si>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</si>
  <si>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</si>
  <si>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</si>
  <si>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</si>
  <si>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</si>
  <si>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</si>
  <si>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</si>
  <si>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</si>
  <si>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</si>
  <si>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</si>
  <si>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</si>
  <si>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</si>
  <si>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</si>
  <si>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</si>
  <si>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</si>
  <si>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</si>
  <si>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</si>
  <si>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</si>
  <si>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</si>
  <si>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</si>
  <si>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</si>
  <si>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</si>
  <si>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</si>
  <si>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</si>
  <si>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</si>
  <si>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</si>
  <si>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</si>
  <si>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</si>
  <si>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</si>
  <si>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</si>
  <si>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</si>
  <si>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</si>
  <si>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</si>
  <si>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</si>
  <si>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</si>
  <si>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</si>
  <si>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</si>
  <si>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</si>
  <si>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</si>
  <si>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</si>
  <si>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</si>
  <si>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</si>
  <si>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</si>
  <si>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</si>
  <si>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</si>
  <si>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</si>
  <si>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</si>
  <si>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</si>
  <si>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</si>
  <si>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</si>
  <si>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</si>
  <si>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</si>
  <si>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</si>
  <si>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</si>
  <si>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</si>
  <si>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</si>
  <si>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</si>
  <si>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</si>
  <si>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</si>
  <si>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</si>
  <si>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</si>
  <si>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</si>
  <si>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</si>
  <si>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</si>
  <si>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</si>
  <si>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</si>
  <si>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</si>
  <si>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</si>
  <si>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</si>
  <si>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</si>
  <si>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</si>
  <si>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</si>
  <si>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</si>
  <si>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</si>
  <si>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</si>
  <si>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</si>
  <si>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</si>
  <si>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</si>
  <si>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</si>
  <si>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</si>
  <si>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</si>
  <si>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</si>
  <si>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</si>
  <si>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</si>
  <si>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</si>
  <si>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</si>
  <si>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</si>
  <si>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</si>
  <si>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</si>
  <si>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</si>
  <si>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</si>
  <si>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</si>
  <si>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</si>
  <si>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</si>
  <si>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</si>
  <si>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</si>
  <si>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</si>
  <si>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</si>
  <si>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</si>
  <si>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</si>
  <si>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</si>
  <si>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</si>
  <si>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</si>
  <si>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</si>
  <si>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</si>
  <si>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</si>
  <si>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</si>
  <si>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</si>
  <si>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</si>
  <si>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</si>
  <si>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</si>
  <si>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</si>
  <si>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</si>
  <si>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</si>
  <si>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</si>
  <si>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</si>
  <si>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</si>
  <si>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</si>
  <si>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</si>
  <si>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</si>
  <si>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</si>
  <si>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</si>
  <si>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</si>
  <si>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</si>
  <si>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</si>
  <si>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</si>
  <si>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</si>
  <si>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</si>
  <si>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</si>
  <si>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</si>
  <si>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</si>
  <si>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</si>
  <si>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</si>
  <si>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</si>
  <si>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</si>
  <si>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</si>
  <si>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</si>
  <si>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</si>
  <si>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</si>
  <si>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</si>
  <si>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</si>
  <si>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</si>
  <si>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</si>
  <si>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</si>
  <si>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</si>
  <si>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</si>
  <si>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</si>
  <si>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</si>
  <si>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</si>
  <si>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</si>
  <si>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</si>
  <si>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</si>
  <si>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</si>
  <si>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</si>
  <si>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</si>
  <si>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</si>
  <si>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</si>
  <si>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</si>
  <si>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</si>
  <si>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</si>
  <si>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</si>
  <si>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</si>
  <si>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</si>
  <si>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</si>
  <si>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</si>
  <si>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</si>
  <si>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</si>
  <si>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</si>
  <si>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</si>
  <si>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</si>
  <si>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</si>
  <si>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</si>
  <si>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</si>
  <si>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</si>
  <si>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</si>
  <si>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</si>
  <si>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</si>
  <si>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</si>
  <si>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</si>
  <si>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</si>
  <si>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</si>
  <si>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</si>
  <si>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</si>
  <si>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</si>
  <si>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</si>
  <si>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</si>
  <si>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</si>
  <si>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</si>
  <si>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</si>
  <si>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</si>
  <si>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</si>
  <si>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</si>
  <si>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</si>
  <si>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</si>
  <si>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</si>
  <si>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</si>
  <si>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</si>
  <si>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</si>
  <si>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</si>
  <si>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</si>
  <si>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</si>
  <si>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</si>
  <si>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</si>
  <si>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</si>
  <si>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</si>
  <si>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</si>
  <si>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</si>
  <si>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</si>
  <si>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</si>
  <si>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</si>
  <si>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</si>
  <si>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</si>
  <si>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</si>
  <si>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</si>
  <si>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</si>
  <si>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</si>
  <si>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</si>
  <si>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</si>
  <si>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</si>
  <si>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</si>
  <si>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</si>
  <si>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</si>
  <si>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</si>
  <si>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</si>
  <si>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</si>
  <si>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</si>
  <si>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</si>
  <si>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</si>
  <si>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</si>
  <si>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</si>
  <si>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</si>
  <si>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</si>
  <si>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</si>
  <si>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</si>
  <si>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</si>
  <si>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</si>
  <si>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</si>
  <si>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</si>
  <si>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</si>
  <si>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</si>
  <si>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</si>
  <si>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</si>
  <si>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</si>
  <si>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</si>
  <si>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</si>
  <si>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</si>
  <si>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</si>
  <si>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</si>
  <si>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</si>
  <si>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</si>
  <si>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</si>
  <si>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</si>
  <si>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</si>
  <si>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</si>
  <si>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</si>
  <si>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</si>
  <si>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</si>
  <si>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</si>
  <si>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</si>
  <si>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</si>
  <si>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</si>
  <si>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</si>
  <si>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</si>
  <si>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</si>
  <si>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</si>
  <si>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</si>
  <si>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</si>
  <si>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</si>
  <si>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</si>
  <si>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</si>
  <si>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</si>
  <si>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</si>
  <si>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</si>
  <si>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</si>
  <si>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</si>
  <si>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</si>
  <si>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</si>
  <si>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</si>
  <si>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</si>
  <si>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</si>
  <si>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</si>
  <si>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</si>
  <si>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</si>
  <si>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</si>
  <si>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</si>
  <si>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</si>
  <si>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</si>
  <si>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</si>
  <si>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</si>
  <si>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</si>
  <si>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</si>
  <si>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</si>
  <si>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</si>
  <si>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</si>
  <si>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</si>
  <si>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</si>
  <si>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</si>
  <si>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</si>
  <si>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</si>
  <si>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</si>
  <si>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</si>
  <si>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</si>
  <si>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</si>
  <si>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</si>
  <si>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</si>
  <si>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</si>
  <si>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</si>
  <si>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</si>
  <si>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</si>
  <si>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</si>
  <si>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</si>
  <si>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</si>
  <si>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</si>
  <si>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</si>
  <si>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</si>
  <si>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</si>
  <si>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</si>
  <si>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</si>
  <si>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</si>
  <si>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</si>
  <si>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</si>
  <si>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</si>
  <si>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</si>
  <si>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</si>
  <si>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</si>
  <si>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</si>
  <si>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</si>
  <si>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</si>
  <si>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</si>
  <si>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</si>
  <si>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</si>
  <si>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</si>
  <si>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</si>
  <si>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</si>
  <si>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</si>
  <si>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</si>
  <si>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</si>
  <si>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</si>
  <si>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</si>
  <si>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</si>
  <si>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</si>
  <si>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</si>
  <si>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</si>
  <si>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</si>
  <si>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</si>
  <si>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</si>
  <si>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</si>
  <si>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</si>
  <si>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</si>
  <si>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</si>
  <si>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</si>
  <si>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</si>
  <si>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</si>
  <si>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</si>
  <si>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</si>
  <si>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</si>
  <si>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</si>
  <si>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</si>
  <si>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</si>
  <si>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</si>
  <si>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</si>
  <si>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</si>
  <si>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</si>
  <si>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</si>
  <si>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</si>
  <si>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</si>
  <si>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</si>
  <si>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</si>
  <si>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</si>
  <si>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</si>
  <si>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</si>
  <si>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</si>
  <si>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</si>
  <si>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</si>
  <si>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</si>
  <si>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</si>
  <si>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</si>
  <si>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</si>
  <si>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</si>
  <si>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</si>
  <si>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</si>
  <si>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</si>
  <si>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</si>
  <si>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</si>
  <si>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</si>
  <si>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</si>
  <si>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</si>
  <si>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</si>
  <si>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</si>
  <si>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</si>
  <si>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</si>
  <si>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</si>
  <si>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</si>
  <si>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</si>
  <si>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</si>
  <si>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</si>
  <si>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</si>
  <si>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</si>
  <si>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</si>
  <si>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</si>
  <si>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</si>
  <si>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</si>
  <si>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</si>
  <si>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</si>
  <si>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</si>
  <si>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</si>
  <si>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</si>
  <si>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</si>
  <si>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</si>
  <si>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</si>
  <si>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</si>
  <si>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</si>
  <si>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</si>
  <si>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</si>
  <si>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</si>
  <si>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</si>
  <si>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</si>
  <si>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</si>
  <si>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</si>
  <si>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</si>
  <si>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</si>
  <si>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</si>
  <si>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</si>
  <si>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</si>
  <si>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</si>
  <si>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</si>
  <si>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</si>
  <si>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</si>
  <si>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</si>
  <si>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</si>
  <si>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</si>
  <si>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</si>
  <si>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</si>
  <si>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</si>
  <si>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</si>
  <si>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</si>
  <si>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</si>
  <si>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</si>
  <si>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</si>
  <si>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</si>
  <si>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</si>
  <si>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</si>
  <si>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</si>
  <si>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</si>
  <si>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</si>
  <si>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</si>
  <si>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</si>
  <si>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</si>
  <si>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</si>
  <si>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</si>
  <si>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</si>
  <si>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</si>
  <si>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</si>
  <si>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</si>
  <si>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</si>
  <si>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</si>
  <si>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</si>
  <si>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</si>
  <si>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</si>
  <si>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</si>
  <si>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</si>
  <si>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</si>
  <si>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</si>
  <si>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</si>
  <si>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</si>
  <si>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</si>
  <si>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</si>
  <si>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</si>
  <si>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</si>
  <si>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</si>
  <si>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</si>
  <si>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</si>
  <si>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</si>
  <si>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</si>
  <si>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</si>
  <si>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</si>
  <si>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</si>
  <si>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</si>
  <si>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</si>
  <si>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</si>
  <si>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</si>
  <si>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</si>
  <si>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</si>
  <si>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</si>
  <si>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</si>
  <si>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</si>
  <si>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</si>
  <si>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</si>
  <si>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</si>
  <si>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</si>
  <si>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</si>
  <si>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</si>
  <si>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</si>
  <si>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</si>
  <si>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</si>
  <si>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</si>
  <si>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</si>
  <si>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</si>
  <si>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</si>
  <si>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</si>
  <si>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</si>
  <si>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</si>
  <si>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</si>
  <si>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</si>
  <si>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</si>
  <si>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</si>
  <si>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</si>
  <si>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</si>
  <si>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</si>
  <si>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</si>
  <si>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</si>
  <si>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</si>
  <si>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</si>
  <si>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</si>
  <si>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</si>
  <si>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</si>
  <si>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</si>
  <si>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</si>
  <si>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</si>
  <si>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</si>
  <si>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</si>
  <si>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</si>
  <si>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</si>
  <si>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</si>
  <si>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</si>
  <si>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</si>
  <si>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</si>
  <si>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</si>
  <si>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</si>
  <si>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</si>
  <si>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</si>
  <si>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</si>
  <si>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</si>
  <si>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</si>
  <si>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</si>
  <si>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</si>
  <si>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</si>
  <si>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</si>
  <si>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</si>
  <si>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</si>
  <si>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</si>
  <si>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</si>
  <si>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</si>
  <si>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</si>
  <si>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</si>
  <si>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</si>
  <si>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</si>
  <si>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</si>
  <si>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</si>
  <si>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</si>
  <si>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</si>
  <si>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</si>
  <si>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</si>
  <si>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</si>
  <si>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</si>
  <si>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</si>
  <si>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</si>
  <si>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</si>
  <si>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</si>
  <si>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</si>
  <si>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</si>
  <si>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</si>
  <si>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</si>
  <si>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</si>
  <si>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</si>
  <si>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</si>
  <si>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</si>
  <si>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</si>
  <si>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</si>
  <si>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</si>
  <si>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</si>
  <si>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</si>
  <si>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</si>
  <si>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</si>
  <si>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</si>
  <si>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</si>
  <si>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</si>
  <si>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</si>
  <si>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</si>
  <si>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</si>
  <si>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</si>
  <si>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</si>
  <si>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</si>
  <si>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</si>
  <si>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</si>
  <si>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</si>
  <si>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</si>
  <si>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</si>
  <si>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</si>
  <si>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</si>
  <si>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</si>
  <si>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</si>
  <si>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</si>
  <si>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</si>
  <si>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</si>
  <si>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</si>
  <si>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</si>
  <si>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</si>
  <si>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</si>
  <si>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</si>
  <si>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</si>
  <si>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</si>
  <si>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</si>
  <si>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</si>
  <si>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</si>
  <si>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</si>
  <si>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</si>
  <si>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</si>
  <si>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</si>
  <si>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</si>
  <si>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</si>
  <si>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</si>
  <si>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</si>
  <si>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</si>
  <si>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</si>
  <si>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</si>
  <si>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</si>
  <si>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</si>
  <si>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</si>
  <si>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</si>
  <si>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</si>
  <si>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</si>
  <si>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</si>
  <si>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</si>
  <si>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</si>
  <si>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</si>
  <si>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</si>
  <si>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</si>
  <si>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</si>
  <si>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</si>
  <si>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</si>
  <si>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</si>
  <si>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</si>
  <si>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</si>
  <si>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</si>
  <si>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</si>
  <si>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</si>
  <si>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</si>
  <si>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</si>
  <si>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</si>
  <si>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</si>
  <si>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</si>
  <si>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</si>
  <si>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</si>
  <si>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</si>
  <si>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</si>
  <si>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</si>
  <si>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</si>
  <si>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</si>
  <si>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</si>
  <si>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</si>
  <si>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</si>
  <si>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</si>
  <si>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</si>
  <si>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</si>
  <si>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</si>
  <si>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</si>
  <si>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</si>
  <si>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</si>
  <si>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</si>
  <si>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</si>
  <si>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</si>
  <si>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</si>
  <si>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</si>
  <si>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</si>
  <si>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</si>
  <si>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</si>
  <si>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</si>
  <si>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</si>
  <si>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</si>
  <si>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</si>
  <si>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</si>
  <si>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</si>
  <si>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</si>
  <si>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</si>
  <si>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</si>
  <si>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</si>
  <si>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</si>
  <si>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</si>
  <si>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</si>
  <si>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</si>
  <si>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</si>
  <si>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</si>
  <si>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</si>
  <si>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</si>
  <si>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</si>
  <si>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</si>
  <si>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</si>
  <si>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</si>
  <si>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</si>
  <si>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</si>
  <si>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</si>
  <si>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</si>
  <si>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</si>
  <si>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</si>
  <si>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</si>
  <si>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</si>
  <si>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</si>
  <si>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</si>
  <si>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</si>
  <si>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</si>
  <si>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</si>
  <si>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</si>
  <si>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</si>
  <si>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</si>
  <si>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</si>
  <si>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</si>
  <si>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</si>
  <si>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</si>
  <si>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</si>
  <si>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</si>
  <si>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</si>
  <si>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</si>
  <si>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</si>
  <si>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</si>
  <si>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</si>
  <si>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</si>
  <si>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</si>
  <si>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</si>
  <si>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</si>
  <si>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</si>
  <si>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</si>
  <si>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</si>
  <si>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</si>
  <si>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</si>
  <si>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</si>
  <si>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</si>
  <si>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</si>
  <si>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</si>
  <si>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</si>
  <si>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</si>
  <si>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</si>
  <si>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</si>
  <si>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</si>
  <si>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</si>
  <si>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</si>
  <si>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</si>
  <si>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</si>
  <si>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</si>
  <si>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</si>
  <si>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</si>
  <si>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</si>
  <si>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</si>
  <si>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</si>
  <si>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</si>
  <si>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</si>
  <si>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</si>
  <si>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</si>
  <si>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</si>
  <si>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</si>
  <si>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</si>
  <si>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</si>
  <si>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</si>
  <si>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</si>
  <si>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</si>
  <si>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</si>
  <si>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</si>
  <si>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</si>
  <si>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</si>
  <si>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</si>
  <si>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</si>
  <si>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</si>
  <si>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</si>
  <si>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</si>
  <si>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</si>
  <si>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</si>
  <si>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</si>
  <si>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</si>
  <si>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</si>
  <si>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</si>
  <si>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</si>
  <si>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</si>
  <si>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</si>
  <si>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</si>
  <si>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</si>
  <si>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</si>
  <si>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</si>
  <si>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</si>
  <si>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</si>
  <si>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</si>
  <si>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</si>
  <si>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</si>
  <si>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</si>
  <si>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</si>
  <si>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</si>
  <si>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</si>
  <si>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</si>
  <si>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</si>
  <si>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</si>
  <si>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</si>
  <si>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</si>
  <si>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</si>
  <si>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</si>
  <si>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</si>
  <si>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</si>
  <si>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</si>
  <si>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</si>
  <si>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</si>
  <si>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</si>
  <si>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</si>
  <si>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</si>
  <si>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</si>
  <si>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</si>
  <si>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</si>
  <si>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</si>
  <si>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</si>
  <si>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</si>
  <si>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</si>
  <si>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</si>
  <si>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</si>
  <si>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</si>
  <si>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</si>
  <si>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</si>
  <si>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</si>
  <si>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</si>
  <si>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</si>
  <si>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</si>
  <si>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</si>
  <si>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</si>
  <si>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</si>
  <si>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</si>
  <si>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</si>
  <si>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</si>
  <si>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</si>
  <si>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</si>
  <si>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</si>
  <si>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</si>
  <si>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</si>
  <si>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</si>
  <si>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</si>
  <si>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</si>
  <si>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</si>
  <si>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</si>
  <si>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</si>
  <si>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</si>
  <si>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</si>
  <si>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</si>
  <si>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</si>
  <si>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</si>
  <si>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</si>
  <si>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</si>
  <si>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</si>
  <si>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</si>
  <si>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</si>
  <si>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</si>
  <si>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</si>
  <si>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</si>
  <si>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</si>
  <si>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</si>
  <si>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</si>
  <si>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</si>
  <si>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</si>
  <si>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</si>
  <si>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</si>
  <si>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</si>
  <si>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</si>
  <si>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</si>
  <si>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</si>
  <si>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</si>
  <si>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</si>
  <si>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</si>
  <si>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</si>
  <si>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</si>
  <si>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</si>
  <si>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</si>
  <si>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</si>
  <si>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</si>
  <si>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</si>
  <si>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</si>
  <si>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</si>
  <si>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</si>
  <si>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</si>
  <si>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</si>
  <si>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</si>
  <si>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</si>
  <si>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</si>
  <si>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</si>
  <si>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</si>
  <si>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</si>
  <si>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</si>
  <si>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</si>
  <si>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</si>
  <si>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</si>
  <si>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</si>
  <si>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</si>
  <si>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</si>
  <si>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</si>
  <si>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</si>
  <si>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</si>
  <si>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</si>
  <si>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</si>
  <si>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</si>
  <si>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</si>
  <si>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</si>
  <si>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</si>
  <si>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</si>
  <si>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</si>
  <si>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</si>
  <si>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</si>
  <si>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</si>
  <si>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</si>
  <si>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</si>
  <si>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</si>
  <si>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</si>
  <si>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</si>
  <si>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</si>
  <si>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</si>
  <si>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</si>
  <si>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</si>
  <si>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</si>
  <si>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</si>
  <si>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</si>
  <si>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</si>
  <si>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</si>
  <si>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</si>
  <si>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</si>
  <si>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</si>
  <si>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</si>
  <si>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</si>
  <si>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</si>
  <si>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</si>
  <si>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</si>
  <si>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</si>
  <si>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</si>
  <si>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</si>
  <si>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</si>
  <si>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</si>
  <si>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</si>
  <si>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</si>
  <si>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</si>
  <si>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</si>
  <si>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</si>
  <si>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</si>
  <si>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</si>
  <si>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</si>
  <si>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</si>
  <si>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</si>
  <si>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</si>
  <si>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</si>
  <si>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</si>
  <si>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</si>
  <si>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</si>
  <si>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</si>
  <si>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</si>
  <si>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</si>
  <si>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</si>
  <si>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</si>
  <si>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</si>
  <si>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</si>
  <si>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</si>
  <si>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</si>
  <si>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</si>
  <si>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</si>
  <si>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</si>
  <si>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</si>
  <si>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</si>
  <si>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</si>
  <si>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</si>
  <si>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</si>
  <si>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</si>
  <si>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</si>
  <si>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</si>
  <si>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</si>
  <si>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</si>
  <si>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</si>
  <si>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</si>
  <si>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</si>
  <si>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</si>
  <si>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</si>
  <si>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</si>
  <si>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</si>
  <si>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</si>
  <si>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</si>
  <si>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</si>
  <si>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</si>
  <si>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</si>
  <si>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</si>
  <si>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</si>
  <si>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</si>
  <si>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</si>
  <si>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</si>
  <si>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</si>
  <si>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</si>
  <si>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</si>
  <si>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</si>
  <si>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</si>
  <si>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</si>
  <si>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</si>
  <si>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</si>
  <si>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</si>
  <si>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</si>
  <si>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</si>
  <si>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</si>
  <si>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</si>
  <si>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</si>
  <si>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</si>
  <si>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</si>
  <si>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</si>
  <si>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</si>
  <si>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</si>
  <si>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</si>
  <si>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</si>
  <si>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</si>
  <si>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</si>
  <si>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</si>
  <si>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</si>
  <si>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</si>
  <si>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</si>
  <si>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</si>
  <si>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</si>
  <si>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</si>
  <si>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</si>
  <si>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</si>
  <si>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</si>
  <si>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</si>
  <si>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</si>
  <si>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</si>
  <si>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</si>
  <si>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</si>
  <si>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</si>
  <si>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</si>
  <si>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</si>
  <si>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</si>
  <si>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</si>
  <si>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</si>
  <si>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</si>
  <si>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</si>
  <si>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</si>
  <si>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</si>
  <si>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</si>
  <si>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</si>
  <si>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</si>
  <si>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</si>
  <si>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</si>
  <si>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</si>
  <si>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</si>
  <si>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</si>
  <si>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</si>
  <si>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</si>
  <si>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</si>
  <si>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</si>
  <si>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</si>
  <si>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</si>
  <si>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</si>
  <si>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</si>
  <si>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</si>
  <si>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</si>
  <si>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</si>
  <si>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</si>
  <si>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</si>
  <si>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</si>
  <si>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</si>
  <si>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</si>
  <si>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</si>
  <si>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</si>
  <si>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</si>
  <si>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</si>
  <si>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</si>
  <si>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</si>
  <si>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</si>
  <si>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</si>
  <si>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</si>
  <si>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</si>
  <si>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</si>
  <si>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</si>
  <si>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</si>
  <si>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</si>
  <si>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</si>
  <si>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</si>
  <si>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</si>
  <si>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</si>
  <si>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</si>
  <si>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</si>
  <si>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</si>
  <si>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</si>
  <si>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</si>
  <si>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</si>
  <si>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</si>
  <si>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</si>
  <si>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</si>
  <si>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</si>
  <si>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</si>
  <si>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</si>
  <si>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</si>
  <si>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</si>
  <si>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</si>
  <si>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</si>
  <si>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</si>
  <si>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</si>
  <si>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</si>
  <si>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</si>
  <si>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</si>
  <si>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</si>
  <si>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</si>
  <si>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</si>
  <si>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</si>
  <si>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</si>
  <si>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</si>
  <si>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</si>
  <si>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</si>
  <si>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</si>
  <si>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</si>
  <si>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</si>
  <si>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</si>
  <si>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</si>
  <si>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</si>
  <si>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</si>
  <si>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</si>
  <si>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</si>
  <si>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</si>
  <si>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</si>
  <si>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</si>
  <si>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</si>
  <si>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</si>
  <si>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</si>
  <si>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</si>
  <si>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</si>
  <si>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</si>
  <si>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</si>
  <si>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</si>
  <si>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</si>
  <si>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</si>
  <si>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</si>
  <si>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</si>
  <si>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</si>
  <si>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</si>
  <si>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</si>
  <si>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</si>
  <si>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</si>
  <si>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</si>
  <si>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</si>
  <si>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</si>
  <si>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</si>
  <si>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</si>
  <si>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</si>
  <si>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</si>
  <si>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</si>
  <si>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</si>
  <si>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</si>
  <si>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</si>
  <si>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</si>
  <si>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</si>
  <si>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</si>
  <si>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</si>
  <si>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</si>
  <si>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</si>
  <si>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</si>
  <si>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</si>
  <si>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</si>
  <si>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</si>
  <si>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</si>
  <si>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</si>
  <si>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</si>
  <si>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</si>
  <si>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</si>
  <si>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</si>
  <si>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</si>
  <si>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</si>
  <si>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</si>
  <si>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</si>
  <si>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</si>
  <si>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</si>
  <si>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</si>
  <si>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</si>
  <si>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</si>
  <si>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</si>
  <si>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</si>
  <si>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</si>
  <si>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</si>
  <si>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</si>
  <si>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</si>
  <si>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</si>
  <si>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</si>
  <si>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</si>
  <si>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</si>
  <si>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</si>
  <si>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</si>
  <si>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</si>
  <si>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</si>
  <si>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</si>
  <si>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</si>
  <si>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</si>
  <si>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</si>
  <si>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</si>
  <si>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</si>
  <si>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</si>
  <si>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</si>
  <si>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</si>
  <si>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</si>
  <si>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</si>
  <si>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</si>
  <si>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</si>
  <si>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</si>
  <si>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</si>
  <si>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</si>
  <si>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</si>
  <si>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</si>
  <si>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</si>
  <si>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</si>
  <si>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</si>
  <si>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</si>
  <si>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</si>
  <si>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</si>
  <si>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</si>
  <si>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</si>
  <si>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</si>
  <si>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</si>
  <si>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</si>
  <si>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</si>
  <si>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</si>
  <si>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</si>
  <si>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</si>
  <si>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</si>
  <si>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</si>
  <si>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</si>
  <si>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</si>
  <si>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</si>
  <si>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</si>
  <si>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</si>
  <si>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</si>
  <si>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</si>
  <si>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</si>
  <si>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</si>
  <si>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</si>
  <si>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</si>
  <si>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</si>
  <si>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</si>
  <si>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</si>
  <si>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</si>
  <si>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</si>
  <si>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</si>
  <si>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</si>
  <si>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</si>
  <si>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</si>
  <si>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</si>
  <si>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</si>
  <si>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</si>
  <si>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</si>
  <si>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</si>
  <si>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</si>
  <si>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</si>
  <si>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</si>
  <si>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</si>
  <si>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</si>
  <si>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</si>
  <si>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</si>
  <si>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</si>
  <si>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</si>
  <si>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</si>
  <si>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</si>
  <si>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</si>
  <si>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</si>
  <si>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</si>
  <si>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</si>
  <si>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</si>
  <si>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</si>
  <si>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</si>
  <si>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</si>
  <si>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</si>
  <si>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</si>
  <si>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</si>
  <si>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</si>
  <si>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</si>
  <si>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</si>
  <si>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</si>
  <si>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</si>
  <si>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</si>
  <si>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</si>
  <si>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</si>
  <si>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</si>
  <si>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</si>
  <si>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</si>
  <si>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</si>
  <si>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</si>
  <si>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</si>
  <si>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</si>
  <si>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</si>
  <si>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</si>
  <si>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</si>
  <si>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</si>
  <si>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</si>
  <si>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</si>
  <si>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</si>
  <si>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</si>
  <si>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</si>
  <si>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</si>
  <si>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</si>
  <si>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</si>
  <si>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</si>
  <si>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</si>
  <si>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</si>
  <si>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</si>
  <si>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</si>
  <si>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</si>
  <si>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</si>
  <si>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</si>
  <si>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</si>
  <si>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</si>
  <si>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</si>
  <si>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</si>
  <si>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</si>
  <si>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</si>
  <si>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</si>
  <si>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</si>
  <si>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</si>
  <si>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</si>
  <si>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</si>
  <si>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</si>
  <si>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</si>
  <si>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</si>
  <si>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</si>
  <si>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</si>
  <si>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</si>
  <si>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</si>
  <si>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</si>
  <si>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</si>
  <si>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</si>
  <si>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</si>
  <si>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</si>
  <si>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</si>
  <si>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</si>
  <si>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</si>
  <si>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</si>
  <si>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</si>
  <si>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</si>
  <si>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</si>
  <si>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</si>
  <si>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</si>
  <si>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</si>
  <si>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</si>
  <si>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</si>
  <si>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</si>
  <si>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</si>
  <si>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</si>
  <si>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</si>
  <si>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</si>
  <si>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</si>
  <si>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</si>
  <si>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</si>
  <si>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</si>
  <si>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</si>
  <si>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</si>
  <si>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</si>
  <si>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</si>
  <si>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</si>
  <si>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</si>
  <si>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</si>
  <si>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</si>
  <si>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</si>
  <si>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</si>
  <si>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</si>
  <si>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</si>
  <si>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</si>
  <si>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</si>
  <si>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</si>
  <si>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</si>
  <si>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</si>
  <si>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</si>
  <si>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</si>
  <si>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</si>
  <si>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</si>
  <si>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</si>
  <si>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</si>
  <si>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</si>
  <si>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</si>
  <si>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</si>
  <si>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</si>
  <si>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</si>
  <si>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</si>
  <si>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</si>
  <si>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</si>
  <si>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</si>
  <si>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</si>
  <si>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</si>
  <si>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</si>
  <si>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</si>
  <si>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</si>
  <si>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</si>
  <si>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</si>
  <si>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</si>
  <si>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</si>
  <si>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</si>
  <si>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</si>
  <si>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</si>
  <si>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</si>
  <si>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</si>
  <si>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</si>
  <si>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</si>
  <si>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</si>
  <si>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</si>
  <si>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</si>
  <si>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</si>
  <si>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</si>
  <si>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</si>
  <si>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</si>
  <si>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</si>
  <si>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</si>
  <si>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</si>
  <si>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</si>
  <si>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</si>
  <si>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</si>
  <si>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</si>
  <si>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</si>
  <si>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</si>
  <si>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</si>
  <si>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</si>
  <si>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</si>
  <si>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</si>
  <si>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</si>
  <si>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</si>
  <si>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</si>
  <si>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</si>
  <si>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</si>
  <si>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</si>
  <si>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</si>
  <si>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</si>
  <si>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</si>
  <si>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</si>
  <si>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</si>
  <si>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</si>
  <si>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</si>
  <si>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</si>
  <si>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</si>
  <si>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</si>
  <si>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</si>
  <si>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</si>
  <si>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</si>
  <si>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</si>
  <si>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</si>
  <si>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</si>
  <si>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</si>
  <si>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</si>
  <si>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</si>
  <si>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</si>
  <si>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</si>
  <si>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</si>
  <si>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</si>
  <si>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</si>
  <si>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</si>
  <si>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</si>
  <si>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</si>
  <si>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</si>
  <si>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</si>
  <si>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</si>
  <si>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</si>
  <si>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</si>
  <si>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</si>
  <si>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</si>
  <si>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</si>
  <si>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</si>
  <si>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</si>
  <si>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</si>
  <si>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</si>
  <si>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</si>
  <si>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</si>
  <si>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</si>
  <si>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</si>
  <si>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</si>
  <si>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</si>
  <si>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</si>
  <si>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</si>
  <si>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</si>
  <si>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</si>
  <si>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</si>
  <si>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</si>
  <si>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</si>
  <si>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</si>
  <si>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</si>
  <si>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</si>
  <si>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</si>
  <si>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</si>
  <si>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</si>
  <si>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</si>
  <si>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</si>
  <si>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</si>
  <si>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</si>
  <si>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</si>
  <si>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</si>
  <si>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</si>
  <si>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</si>
  <si>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</si>
  <si>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</si>
  <si>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</si>
  <si>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</si>
  <si>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</si>
  <si>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</si>
  <si>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</si>
  <si>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</si>
  <si>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</si>
  <si>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</si>
  <si>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</si>
  <si>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</si>
  <si>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</si>
  <si>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</si>
  <si>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</si>
  <si>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</si>
  <si>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</si>
  <si>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</si>
  <si>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</si>
  <si>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</si>
  <si>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</si>
  <si>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</si>
  <si>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</si>
  <si>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</si>
  <si>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</si>
  <si>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</si>
  <si>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</si>
  <si>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</si>
  <si>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</si>
  <si>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</si>
  <si>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</si>
  <si>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</si>
  <si>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</si>
  <si>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</si>
  <si>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</si>
  <si>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</si>
  <si>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</si>
  <si>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</si>
  <si>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</si>
  <si>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</si>
  <si>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</si>
  <si>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</si>
  <si>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</si>
  <si>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</si>
  <si>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</si>
  <si>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</si>
  <si>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</si>
  <si>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</si>
  <si>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</si>
  <si>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</si>
  <si>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</si>
  <si>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</si>
  <si>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</si>
  <si>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</si>
  <si>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</si>
  <si>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</si>
  <si>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</si>
  <si>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</si>
  <si>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</si>
  <si>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</si>
  <si>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</si>
  <si>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</si>
  <si>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</si>
  <si>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</si>
  <si>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</si>
  <si>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</si>
  <si>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</si>
  <si>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</si>
  <si>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</si>
  <si>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</si>
  <si>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</si>
  <si>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</si>
  <si>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</si>
  <si>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</si>
  <si>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</si>
  <si>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</si>
  <si>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</si>
  <si>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</si>
  <si>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</si>
  <si>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</si>
  <si>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</si>
  <si>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</si>
  <si>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</si>
  <si>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</si>
  <si>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</si>
  <si>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</si>
  <si>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</si>
  <si>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</si>
  <si>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</si>
  <si>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</si>
  <si>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</si>
  <si>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</si>
  <si>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</si>
  <si>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</si>
  <si>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</si>
  <si>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</si>
  <si>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</si>
  <si>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</si>
  <si>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</si>
  <si>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</si>
  <si>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</si>
  <si>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</si>
  <si>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</si>
  <si>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</si>
  <si>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</si>
  <si>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</si>
  <si>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</si>
  <si>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</si>
  <si>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</si>
  <si>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</si>
  <si>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</si>
  <si>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</si>
  <si>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</si>
  <si>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</si>
  <si>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</si>
  <si>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</si>
  <si>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</si>
  <si>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</si>
  <si>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</si>
  <si>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</si>
  <si>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</si>
  <si>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</si>
  <si>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</si>
  <si>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</si>
  <si>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</si>
  <si>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</si>
  <si>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</si>
  <si>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</si>
  <si>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</si>
  <si>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</si>
  <si>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</si>
  <si>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</si>
  <si>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</si>
  <si>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</si>
  <si>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</si>
  <si>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</si>
  <si>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</si>
  <si>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</si>
  <si>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</si>
  <si>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</si>
  <si>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</si>
  <si>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</si>
  <si>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</si>
  <si>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</si>
  <si>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</si>
  <si>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</si>
  <si>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</si>
  <si>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</si>
  <si>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</si>
  <si>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</si>
  <si>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</si>
  <si>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</si>
  <si>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</si>
  <si>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</si>
  <si>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</si>
  <si>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</si>
  <si>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</si>
  <si>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</si>
  <si>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</si>
  <si>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</si>
  <si>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</si>
  <si>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</si>
  <si>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</si>
  <si>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</si>
  <si>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</si>
  <si>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</si>
  <si>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</si>
  <si>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</si>
  <si>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</si>
  <si>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</si>
  <si>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</si>
  <si>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</si>
  <si>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</si>
  <si>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</si>
  <si>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</si>
  <si>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</si>
  <si>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</si>
  <si>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</si>
  <si>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</si>
  <si>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</si>
  <si>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</si>
  <si>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</si>
  <si>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</si>
  <si>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</si>
  <si>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</si>
  <si>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</si>
  <si>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</si>
  <si>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</si>
  <si>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</si>
  <si>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</si>
  <si>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</si>
  <si>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</si>
  <si>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</si>
  <si>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</si>
  <si>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</si>
  <si>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</si>
  <si>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</si>
  <si>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</si>
  <si>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</si>
  <si>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</si>
  <si>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</si>
  <si>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</si>
  <si>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</si>
  <si>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</si>
  <si>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</si>
  <si>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</si>
  <si>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</si>
  <si>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</si>
  <si>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</si>
  <si>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</si>
  <si>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</si>
  <si>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</si>
  <si>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</si>
  <si>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</si>
  <si>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</si>
  <si>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</si>
  <si>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</si>
  <si>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</si>
  <si>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</si>
  <si>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</si>
  <si>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</si>
  <si>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</si>
  <si>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</si>
  <si>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</si>
  <si>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</si>
  <si>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</si>
  <si>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</si>
  <si>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</si>
  <si>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</si>
  <si>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</si>
  <si>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</si>
  <si>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</si>
  <si>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</si>
  <si>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</si>
  <si>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</si>
  <si>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</si>
  <si>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</si>
  <si>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</si>
  <si>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</si>
  <si>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</si>
  <si>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</si>
  <si>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</si>
  <si>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</si>
  <si>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</si>
  <si>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</si>
  <si>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</si>
  <si>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</si>
  <si>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</si>
  <si>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</si>
  <si>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</si>
  <si>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</si>
  <si>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</si>
  <si>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</si>
  <si>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</si>
  <si>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</si>
  <si>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</si>
  <si>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</si>
  <si>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</si>
  <si>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</si>
  <si>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</si>
  <si>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</si>
  <si>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</si>
  <si>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</si>
  <si>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</si>
  <si>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</si>
  <si>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</si>
  <si>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</si>
  <si>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</si>
  <si>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</si>
  <si>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</si>
  <si>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</si>
  <si>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</si>
  <si>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</si>
  <si>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</si>
  <si>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</si>
  <si>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</si>
  <si>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</si>
  <si>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</si>
  <si>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</si>
  <si>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</si>
  <si>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</si>
  <si>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</si>
  <si>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</si>
  <si>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</si>
  <si>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</si>
  <si>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</si>
  <si>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</si>
  <si>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</si>
  <si>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</si>
  <si>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</si>
  <si>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</si>
  <si>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</si>
  <si>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</si>
  <si>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</si>
  <si>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</si>
  <si>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</si>
  <si>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</si>
  <si>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</si>
  <si>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</si>
  <si>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</si>
  <si>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</si>
  <si>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</si>
  <si>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</si>
  <si>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</si>
  <si>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</si>
  <si>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</si>
  <si>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</si>
  <si>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</si>
  <si>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</si>
  <si>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</si>
  <si>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</si>
  <si>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</si>
  <si>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</si>
  <si>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</si>
  <si>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</si>
  <si>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</si>
  <si>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</si>
  <si>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</si>
  <si>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</si>
  <si>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</si>
  <si>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</si>
  <si>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</si>
  <si>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</si>
  <si>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</si>
  <si>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</si>
  <si>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</si>
  <si>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</si>
  <si>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</si>
  <si>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</si>
  <si>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</si>
  <si>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</si>
  <si>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</si>
  <si>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</si>
  <si>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</si>
  <si>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</si>
  <si>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</si>
  <si>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</si>
  <si>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</si>
  <si>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</si>
  <si>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</si>
  <si>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</si>
  <si>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</si>
  <si>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</si>
  <si>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</si>
  <si>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</si>
  <si>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</si>
  <si>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</si>
  <si>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</si>
  <si>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</si>
  <si>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</si>
  <si>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</si>
  <si>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</si>
  <si>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</si>
  <si>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</si>
  <si>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</si>
  <si>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</si>
  <si>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</si>
  <si>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</si>
  <si>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</si>
  <si>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</si>
  <si>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</si>
  <si>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</si>
  <si>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</si>
  <si>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</si>
  <si>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</si>
  <si>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</si>
  <si>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</si>
  <si>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</si>
  <si>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</si>
  <si>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</si>
  <si>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</si>
  <si>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</si>
  <si>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</si>
  <si>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</si>
  <si>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</si>
  <si>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</si>
  <si>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</si>
  <si>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</si>
  <si>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</si>
  <si>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</si>
  <si>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</si>
  <si>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</si>
  <si>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</si>
  <si>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</si>
  <si>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</si>
  <si>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</si>
  <si>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</si>
  <si>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</si>
  <si>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</si>
  <si>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</si>
  <si>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</si>
  <si>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</si>
  <si>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</si>
  <si>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</si>
  <si>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</si>
  <si>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</si>
  <si>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</si>
  <si>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</si>
  <si>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</si>
  <si>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</si>
  <si>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</si>
  <si>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</si>
  <si>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</si>
  <si>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</si>
  <si>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</si>
  <si>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</si>
  <si>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</si>
  <si>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</si>
  <si>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</si>
  <si>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</si>
  <si>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</si>
  <si>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</si>
  <si>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</si>
  <si>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</si>
  <si>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</si>
  <si>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</si>
  <si>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</si>
  <si>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</si>
  <si>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</si>
  <si>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</si>
  <si>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</si>
  <si>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</si>
  <si>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</si>
  <si>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</si>
  <si>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</si>
  <si>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</si>
  <si>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</si>
  <si>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</si>
  <si>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</si>
  <si>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</si>
  <si>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</si>
  <si>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</si>
  <si>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</si>
  <si>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</si>
  <si>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</si>
  <si>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</si>
  <si>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</si>
  <si>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</si>
  <si>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</si>
  <si>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</si>
  <si>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</si>
  <si>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</si>
  <si>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</si>
  <si>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</si>
  <si>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</si>
  <si>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</si>
  <si>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</si>
  <si>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</si>
  <si>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</si>
  <si>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</si>
  <si>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</si>
  <si>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</si>
  <si>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</si>
  <si>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</si>
  <si>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</si>
  <si>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</si>
  <si>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</si>
  <si>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</si>
  <si>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</si>
  <si>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</si>
  <si>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</si>
  <si>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</si>
  <si>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</si>
  <si>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</si>
  <si>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</si>
  <si>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</si>
  <si>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</si>
  <si>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</si>
  <si>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</si>
  <si>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</si>
  <si>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</si>
  <si>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</si>
  <si>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</si>
  <si>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</si>
  <si>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</si>
  <si>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</si>
  <si>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</si>
  <si>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</si>
  <si>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</si>
  <si>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</si>
  <si>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</si>
  <si>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</si>
  <si>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</si>
  <si>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</si>
  <si>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</si>
  <si>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</si>
  <si>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</si>
  <si>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</si>
  <si>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</si>
  <si>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</si>
  <si>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</si>
  <si>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</si>
  <si>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</si>
  <si>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</si>
  <si>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</si>
  <si>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</si>
  <si>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</si>
  <si>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</si>
  <si>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</si>
  <si>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</si>
  <si>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</si>
  <si>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</si>
  <si>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</si>
  <si>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</si>
  <si>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</si>
  <si>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</si>
  <si>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</si>
  <si>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</si>
  <si>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</si>
  <si>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</si>
  <si>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</si>
  <si>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</si>
  <si>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</si>
  <si>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</si>
  <si>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</si>
  <si>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</si>
  <si>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</si>
  <si>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</si>
  <si>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</si>
  <si>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</si>
  <si>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</si>
  <si>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</si>
  <si>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</si>
  <si>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</si>
  <si>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</si>
  <si>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</si>
  <si>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</si>
  <si>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</si>
  <si>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</si>
  <si>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</si>
  <si>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</si>
  <si>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</si>
  <si>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</si>
  <si>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</si>
  <si>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</si>
  <si>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</si>
  <si>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</si>
  <si>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</si>
  <si>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</si>
  <si>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</si>
  <si>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</si>
  <si>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</si>
  <si>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</si>
  <si>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</si>
  <si>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</si>
  <si>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</si>
  <si>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</si>
  <si>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</si>
  <si>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</si>
  <si>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</si>
  <si>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</si>
  <si>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</si>
  <si>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</si>
  <si>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</si>
  <si>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</si>
  <si>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</si>
  <si>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</si>
  <si>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</si>
  <si>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</si>
  <si>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</si>
  <si>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</si>
  <si>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</si>
  <si>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</si>
  <si>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</si>
  <si>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</si>
  <si>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</si>
  <si>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</si>
  <si>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</si>
  <si>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</si>
  <si>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</si>
  <si>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</si>
  <si>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</si>
  <si>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</si>
  <si>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</si>
  <si>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</si>
  <si>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</si>
  <si>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</si>
  <si>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</si>
  <si>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</si>
  <si>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</si>
  <si>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</si>
  <si>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</si>
  <si>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</si>
  <si>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</si>
  <si>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</si>
  <si>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</si>
  <si>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</si>
  <si>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</si>
  <si>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</si>
  <si>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</si>
  <si>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</si>
  <si>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</si>
  <si>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</si>
  <si>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</si>
  <si>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</si>
  <si>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</si>
  <si>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</si>
  <si>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</si>
  <si>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</si>
  <si>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</si>
  <si>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</si>
  <si>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</si>
  <si>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</si>
  <si>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</si>
  <si>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</si>
  <si>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</si>
  <si>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</si>
  <si>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</si>
  <si>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</si>
  <si>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</si>
  <si>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</si>
  <si>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</si>
  <si>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</si>
  <si>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</si>
  <si>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</si>
  <si>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</si>
  <si>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</si>
  <si>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</si>
  <si>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</si>
  <si>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</si>
  <si>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</si>
  <si>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</si>
  <si>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</si>
  <si>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</si>
  <si>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</si>
  <si>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</si>
  <si>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</si>
  <si>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</si>
  <si>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</si>
  <si>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</si>
  <si>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</si>
  <si>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</si>
  <si>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</si>
  <si>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</si>
  <si>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</si>
  <si>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</si>
  <si>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</si>
  <si>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</si>
  <si>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</si>
  <si>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</si>
  <si>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</si>
  <si>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</si>
  <si>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</si>
  <si>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</si>
  <si>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</si>
  <si>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</si>
  <si>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</si>
  <si>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</si>
  <si>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</si>
  <si>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</si>
  <si>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</si>
  <si>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</si>
  <si>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</si>
  <si>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</si>
  <si>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</si>
  <si>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</si>
  <si>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</si>
  <si>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</si>
  <si>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</si>
  <si>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</si>
  <si>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</si>
  <si>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</si>
  <si>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</si>
  <si>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</si>
  <si>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</si>
  <si>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</si>
  <si>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</si>
  <si>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</si>
  <si>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</si>
  <si>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</si>
  <si>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</si>
  <si>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</si>
  <si>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</si>
  <si>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</si>
  <si>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</si>
  <si>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</si>
  <si>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</si>
  <si>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</si>
  <si>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</si>
  <si>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</si>
  <si>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</si>
  <si>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</si>
  <si>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</si>
  <si>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</si>
  <si>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</si>
  <si>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</si>
  <si>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</si>
  <si>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</si>
  <si>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</si>
  <si>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</si>
  <si>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</si>
  <si>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</si>
  <si>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</si>
  <si>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</si>
  <si>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</si>
  <si>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</si>
  <si>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</si>
  <si>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</si>
  <si>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</si>
  <si>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</si>
  <si>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</si>
  <si>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</si>
  <si>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</si>
  <si>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</si>
  <si>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</si>
  <si>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</si>
  <si>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</si>
  <si>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</si>
  <si>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</si>
  <si>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</si>
  <si>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</si>
  <si>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</si>
  <si>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</si>
  <si>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</si>
  <si>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</si>
  <si>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</si>
  <si>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</si>
  <si>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</si>
  <si>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</si>
  <si>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</si>
  <si>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</si>
  <si>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</si>
  <si>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</si>
  <si>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</si>
  <si>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</si>
  <si>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</si>
  <si>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</si>
  <si>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</si>
  <si>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</si>
  <si>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</si>
  <si>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</si>
  <si>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</si>
  <si>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</si>
  <si>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</si>
  <si>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</si>
  <si>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</si>
  <si>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</si>
  <si>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</si>
  <si>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</si>
  <si>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</si>
  <si>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</si>
  <si>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</si>
  <si>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</si>
  <si>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</si>
  <si>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</si>
  <si>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</si>
  <si>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</si>
  <si>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</si>
  <si>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</si>
  <si>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</si>
  <si>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</si>
  <si>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</si>
  <si>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</si>
  <si>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</si>
  <si>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</si>
  <si>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</si>
  <si>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</si>
  <si>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</si>
  <si>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</si>
  <si>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</si>
  <si>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</si>
  <si>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</si>
  <si>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</si>
  <si>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</si>
  <si>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</si>
  <si>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</si>
  <si>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</si>
  <si>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</si>
  <si>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</si>
  <si>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</si>
  <si>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</si>
  <si>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</si>
  <si>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</si>
  <si>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</si>
  <si>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</si>
  <si>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</si>
  <si>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</si>
  <si>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</si>
  <si>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</si>
  <si>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</si>
  <si>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</si>
  <si>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</si>
  <si>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</si>
  <si>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</si>
  <si>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</si>
  <si>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</si>
  <si>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</si>
  <si>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</si>
  <si>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</si>
  <si>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</si>
  <si>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</si>
  <si>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</si>
  <si>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</si>
  <si>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</si>
  <si>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</si>
  <si>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</si>
  <si>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</si>
  <si>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</si>
  <si>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</si>
  <si>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</si>
  <si>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</si>
  <si>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</si>
  <si>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</si>
  <si>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</si>
  <si>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</si>
  <si>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</si>
  <si>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</si>
  <si>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</si>
  <si>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</si>
  <si>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</si>
  <si>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</si>
  <si>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</si>
  <si>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</si>
  <si>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</si>
  <si>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</si>
  <si>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</si>
  <si>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</si>
  <si>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</si>
  <si>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</si>
  <si>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</si>
  <si>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</si>
  <si>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</si>
  <si>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</si>
  <si>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</si>
  <si>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</si>
  <si>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</si>
  <si>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</si>
  <si>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</si>
  <si>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</si>
  <si>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</si>
  <si>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</si>
  <si>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</si>
  <si>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</si>
  <si>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</si>
  <si>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</si>
  <si>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</si>
  <si>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</si>
  <si>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</si>
  <si>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</si>
  <si>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</si>
  <si>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</si>
  <si>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</si>
  <si>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</si>
  <si>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</si>
  <si>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</si>
  <si>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</si>
  <si>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</si>
  <si>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</si>
  <si>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</si>
  <si>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</si>
  <si>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</si>
  <si>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</si>
  <si>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</si>
  <si>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</si>
  <si>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</si>
  <si>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</si>
  <si>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</si>
  <si>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</si>
  <si>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</si>
  <si>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</si>
  <si>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</si>
  <si>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</si>
  <si>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</si>
  <si>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</si>
  <si>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</si>
  <si>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</si>
  <si>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</si>
  <si>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</si>
  <si>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</si>
  <si>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</si>
  <si>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</si>
  <si>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</si>
  <si>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</si>
  <si>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</si>
  <si>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</si>
  <si>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</si>
  <si>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</si>
  <si>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</si>
  <si>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</si>
  <si>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</si>
  <si>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</si>
  <si>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</si>
  <si>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</si>
  <si>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</si>
  <si>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</si>
  <si>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</si>
  <si>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</si>
  <si>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</si>
  <si>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</si>
  <si>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</si>
  <si>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</si>
  <si>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</si>
  <si>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</si>
  <si>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</si>
  <si>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</si>
  <si>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</si>
  <si>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</si>
  <si>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</si>
  <si>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</si>
  <si>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</si>
  <si>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</si>
  <si>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</si>
  <si>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</si>
  <si>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</si>
  <si>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</si>
  <si>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</si>
  <si>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</si>
  <si>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</si>
  <si>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</si>
  <si>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</si>
  <si>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</si>
  <si>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</si>
  <si>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</si>
  <si>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</si>
  <si>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</si>
  <si>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</si>
  <si>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</si>
  <si>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</si>
  <si>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</si>
  <si>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</si>
  <si>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</si>
  <si>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</si>
  <si>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</si>
  <si>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</si>
  <si>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</si>
  <si>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</si>
  <si>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</si>
  <si>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</si>
  <si>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</si>
  <si>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</si>
  <si>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</si>
  <si>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</si>
  <si>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</si>
  <si>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</si>
  <si>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</si>
  <si>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</si>
  <si>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</si>
  <si>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</si>
  <si>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</si>
  <si>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</si>
  <si>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</si>
  <si>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</si>
  <si>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</si>
  <si>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</si>
  <si>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</si>
  <si>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</si>
  <si>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</si>
  <si>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</si>
  <si>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</si>
  <si>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</si>
  <si>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</si>
  <si>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</si>
  <si>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</si>
  <si>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</si>
  <si>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</si>
  <si>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</si>
  <si>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</si>
  <si>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</si>
  <si>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</si>
  <si>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</si>
  <si>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</si>
  <si>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</si>
  <si>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</si>
  <si>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</si>
  <si>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</si>
  <si>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</si>
  <si>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</si>
  <si>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</si>
  <si>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</si>
  <si>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</si>
  <si>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</si>
  <si>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</si>
  <si>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</si>
  <si>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</si>
  <si>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</si>
  <si>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</si>
  <si>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</si>
  <si>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</si>
  <si>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</si>
  <si>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</si>
  <si>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</si>
  <si>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</si>
  <si>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</si>
  <si>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</si>
  <si>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</si>
  <si>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</si>
  <si>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</si>
  <si>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</si>
  <si>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</si>
  <si>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</si>
  <si>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</si>
  <si>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</si>
  <si>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</si>
  <si>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</si>
  <si>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</si>
  <si>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</si>
  <si>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</si>
  <si>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</si>
  <si>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</si>
  <si>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</si>
  <si>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</si>
  <si>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</si>
  <si>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</si>
  <si>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</si>
  <si>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</si>
  <si>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</si>
  <si>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</si>
  <si>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</si>
  <si>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</si>
  <si>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</si>
  <si>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</si>
  <si>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</si>
  <si>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</si>
  <si>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</si>
  <si>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</si>
  <si>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</si>
  <si>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</si>
  <si>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</si>
  <si>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</si>
  <si>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</si>
  <si>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</si>
  <si>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</si>
  <si>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</si>
  <si>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</si>
  <si>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</si>
  <si>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</si>
  <si>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</si>
  <si>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</si>
  <si>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</si>
  <si>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</si>
  <si>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</si>
  <si>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</si>
  <si>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</si>
  <si>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</si>
  <si>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</si>
  <si>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</si>
  <si>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</si>
  <si>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</si>
  <si>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</si>
  <si>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</si>
  <si>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</si>
  <si>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</si>
  <si>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</si>
  <si>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</si>
  <si>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</si>
  <si>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</si>
  <si>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</si>
  <si>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</si>
  <si>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</si>
  <si>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</si>
  <si>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</si>
  <si>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</si>
  <si>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</si>
  <si>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</si>
  <si>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</si>
  <si>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</si>
  <si>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</si>
  <si>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</si>
  <si>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</si>
  <si>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</si>
  <si>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</si>
  <si>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</si>
  <si>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</si>
  <si>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</si>
  <si>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</si>
  <si>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</si>
  <si>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</si>
  <si>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</si>
  <si>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</si>
  <si>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</si>
  <si>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</si>
  <si>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</si>
  <si>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</si>
  <si>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</si>
  <si>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</si>
  <si>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</si>
  <si>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</si>
  <si>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</si>
  <si>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</si>
  <si>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</si>
  <si>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</si>
  <si>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</si>
  <si>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</si>
  <si>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</si>
  <si>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</si>
  <si>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</si>
  <si>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</si>
  <si>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</si>
  <si>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</si>
  <si>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</si>
  <si>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</si>
  <si>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</si>
  <si>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</si>
  <si>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</si>
  <si>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</si>
  <si>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</si>
  <si>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</si>
  <si>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</si>
  <si>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</si>
  <si>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</si>
  <si>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</si>
  <si>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</si>
  <si>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</si>
  <si>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</si>
  <si>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</si>
  <si>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</si>
  <si>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</si>
  <si>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</si>
  <si>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</si>
  <si>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</si>
  <si>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</si>
  <si>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</si>
  <si>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</si>
  <si>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</si>
  <si>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</si>
  <si>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</si>
  <si>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</si>
  <si>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</si>
  <si>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</si>
  <si>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</si>
  <si>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</si>
  <si>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</si>
  <si>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</si>
  <si>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</si>
  <si>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</si>
  <si>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</si>
  <si>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</si>
  <si>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</si>
  <si>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</si>
  <si>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</si>
  <si>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</si>
  <si>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</si>
  <si>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</si>
  <si>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</si>
  <si>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</si>
  <si>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</si>
  <si>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</si>
  <si>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</si>
  <si>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</si>
  <si>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</si>
  <si>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</si>
  <si>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</si>
  <si>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</si>
  <si>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</si>
  <si>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</si>
  <si>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</si>
  <si>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</si>
  <si>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</si>
  <si>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</si>
  <si>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</si>
  <si>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</si>
  <si>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</si>
  <si>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</si>
  <si>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</si>
  <si>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</si>
  <si>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</si>
  <si>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</si>
  <si>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</si>
  <si>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</si>
  <si>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</si>
  <si>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</si>
  <si>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</si>
  <si>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</si>
  <si>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</si>
  <si>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</si>
  <si>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</si>
  <si>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</si>
  <si>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</si>
  <si>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</si>
  <si>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</si>
  <si>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</si>
  <si>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</si>
  <si>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</si>
  <si>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</si>
  <si>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</si>
  <si>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</si>
  <si>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</si>
  <si>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</si>
  <si>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</si>
  <si>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</si>
  <si>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</si>
  <si>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</si>
  <si>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</si>
  <si>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</si>
  <si>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</si>
  <si>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</si>
  <si>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</si>
  <si>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</si>
  <si>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</si>
  <si>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</si>
  <si>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</si>
  <si>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</si>
  <si>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</si>
  <si>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</si>
  <si>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</si>
  <si>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</si>
  <si>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</si>
  <si>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</si>
  <si>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</si>
  <si>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</si>
  <si>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</si>
  <si>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</si>
  <si>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</si>
  <si>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</si>
  <si>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</si>
  <si>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</si>
  <si>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</si>
  <si>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</si>
  <si>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</si>
  <si>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</si>
  <si>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</si>
  <si>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</si>
  <si>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</si>
  <si>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</si>
  <si>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</si>
  <si>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</si>
  <si>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</si>
  <si>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</si>
  <si>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</si>
  <si>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</si>
  <si>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</si>
  <si>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</si>
  <si>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</si>
  <si>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</si>
  <si>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</si>
  <si>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</si>
  <si>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</si>
  <si>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</si>
  <si>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</si>
  <si>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</si>
  <si>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</si>
  <si>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</si>
  <si>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</si>
  <si>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</si>
  <si>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</si>
  <si>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</si>
  <si>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</si>
  <si>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</si>
  <si>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</si>
  <si>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</si>
  <si>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</si>
  <si>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</si>
  <si>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</si>
  <si>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</si>
  <si>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</si>
  <si>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</si>
  <si>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</si>
  <si>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</si>
  <si>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</si>
  <si>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</si>
  <si>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</si>
  <si>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</si>
  <si>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</si>
  <si>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</si>
  <si>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</si>
  <si>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</si>
  <si>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</si>
  <si>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</si>
  <si>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</si>
  <si>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</si>
  <si>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</si>
  <si>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</si>
  <si>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</si>
  <si>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</si>
  <si>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</si>
  <si>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</si>
  <si>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</si>
  <si>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</si>
  <si>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</si>
  <si>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</si>
  <si>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</si>
  <si>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</si>
  <si>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</si>
  <si>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</si>
  <si>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</si>
  <si>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</si>
  <si>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</si>
  <si>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</si>
  <si>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</si>
  <si>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</si>
  <si>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</si>
  <si>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</si>
  <si>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</si>
  <si>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</si>
  <si>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</si>
  <si>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</si>
  <si>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</si>
  <si>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</si>
  <si>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</si>
  <si>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</si>
  <si>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</si>
  <si>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</si>
  <si>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</si>
  <si>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</si>
  <si>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</si>
  <si>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</si>
  <si>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</si>
  <si>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</si>
  <si>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</si>
  <si>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</si>
  <si>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</si>
  <si>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</si>
  <si>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</si>
  <si>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</si>
  <si>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</si>
  <si>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</si>
  <si>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</si>
  <si>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</si>
  <si>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</si>
  <si>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</si>
  <si>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</si>
  <si>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</si>
  <si>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</si>
  <si>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</si>
  <si>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</si>
  <si>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</si>
  <si>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</si>
  <si>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</si>
  <si>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</si>
  <si>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</si>
  <si>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</si>
  <si>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</si>
  <si>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</si>
  <si>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</si>
  <si>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</si>
  <si>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</si>
  <si>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</si>
  <si>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</si>
  <si>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</si>
  <si>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</si>
  <si>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</si>
  <si>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</si>
  <si>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</si>
  <si>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</si>
  <si>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</si>
  <si>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</si>
  <si>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</si>
  <si>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</si>
  <si>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</si>
  <si>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</si>
  <si>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</si>
  <si>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</si>
  <si>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</si>
  <si>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</si>
  <si>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</si>
  <si>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</si>
  <si>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</si>
  <si>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</si>
  <si>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</si>
  <si>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</si>
  <si>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</si>
  <si>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</si>
  <si>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</si>
  <si>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</si>
  <si>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</si>
  <si>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</si>
  <si>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</si>
  <si>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</si>
  <si>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</si>
  <si>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</si>
  <si>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</si>
  <si>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</si>
  <si>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</si>
  <si>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</si>
  <si>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</si>
  <si>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</si>
  <si>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</si>
  <si>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</si>
  <si>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</si>
  <si>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</si>
  <si>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</si>
  <si>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</si>
  <si>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</si>
  <si>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</si>
  <si>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</si>
  <si>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</si>
  <si>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</si>
  <si>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</si>
  <si>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</si>
  <si>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</si>
  <si>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</si>
  <si>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</si>
  <si>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</si>
  <si>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</si>
  <si>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</si>
  <si>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</si>
  <si>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</si>
  <si>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</si>
  <si>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</si>
  <si>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</si>
  <si>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</si>
  <si>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</si>
  <si>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</si>
  <si>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</si>
  <si>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</si>
  <si>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</si>
  <si>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</si>
  <si>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</si>
  <si>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</si>
  <si>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</si>
  <si>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</si>
  <si>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</si>
  <si>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</si>
  <si>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</si>
  <si>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</si>
  <si>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</si>
  <si>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</si>
  <si>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</si>
  <si>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</si>
  <si>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</si>
  <si>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</si>
  <si>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</si>
  <si>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</si>
  <si>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</si>
  <si>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</si>
  <si>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</si>
  <si>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</si>
  <si>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</si>
  <si>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</si>
  <si>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</si>
  <si>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</si>
  <si>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</si>
  <si>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</si>
  <si>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</si>
  <si>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</si>
  <si>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</si>
  <si>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</si>
  <si>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</si>
  <si>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</si>
  <si>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</si>
  <si>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</si>
  <si>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</si>
  <si>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</si>
  <si>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</si>
  <si>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</si>
  <si>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</si>
  <si>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</si>
  <si>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</si>
  <si>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</si>
  <si>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</si>
  <si>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</si>
  <si>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</si>
  <si>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</si>
  <si>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</si>
  <si>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</si>
  <si>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</si>
  <si>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</si>
  <si>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</si>
  <si>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</si>
  <si>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</si>
  <si>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</si>
  <si>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</si>
  <si>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</si>
  <si>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</si>
  <si>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</si>
  <si>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</si>
  <si>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</si>
  <si>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</si>
  <si>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</si>
  <si>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</si>
  <si>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</si>
  <si>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</si>
  <si>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</si>
  <si>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</si>
  <si>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</si>
  <si>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</si>
  <si>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</si>
  <si>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</si>
  <si>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</si>
  <si>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</si>
  <si>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</si>
  <si>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</si>
  <si>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</si>
  <si>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</si>
  <si>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</si>
  <si>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</si>
  <si>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</si>
  <si>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</si>
  <si>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</si>
  <si>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</si>
  <si>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</si>
  <si>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</si>
  <si>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</si>
  <si>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</si>
  <si>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</si>
  <si>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</si>
  <si>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</si>
  <si>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</si>
  <si>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</si>
  <si>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</si>
  <si>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</si>
  <si>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</si>
  <si>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</si>
  <si>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</si>
  <si>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</si>
  <si>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</si>
  <si>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</si>
  <si>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</si>
  <si>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</si>
  <si>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</si>
  <si>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</si>
  <si>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</si>
  <si>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</si>
  <si>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</si>
  <si>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</si>
  <si>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</si>
  <si>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</si>
  <si>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</si>
  <si>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</si>
  <si>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</si>
  <si>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</si>
  <si>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</si>
  <si>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</si>
  <si>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</si>
  <si>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</si>
  <si>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</si>
  <si>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</si>
  <si>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</si>
  <si>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</si>
  <si>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</si>
  <si>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</si>
  <si>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</si>
  <si>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</si>
  <si>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</si>
  <si>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</si>
  <si>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</si>
  <si>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</si>
  <si>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</si>
  <si>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</si>
  <si>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</si>
  <si>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</si>
  <si>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</si>
  <si>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</si>
  <si>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</si>
  <si>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</si>
  <si>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</si>
  <si>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</si>
  <si>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</si>
  <si>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</si>
  <si>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</si>
  <si>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</si>
  <si>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</si>
  <si>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</si>
  <si>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</si>
  <si>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</si>
  <si>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</si>
  <si>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</si>
  <si>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</si>
  <si>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</si>
  <si>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</si>
  <si>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</si>
  <si>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</si>
  <si>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</si>
  <si>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</si>
  <si>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</si>
  <si>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</si>
  <si>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</si>
  <si>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</si>
  <si>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</si>
  <si>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</si>
  <si>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</si>
  <si>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</si>
  <si>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</si>
  <si>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</si>
  <si>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</si>
  <si>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</si>
  <si>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</si>
  <si>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</si>
  <si>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</si>
  <si>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</si>
  <si>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</si>
  <si>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</si>
  <si>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</si>
  <si>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</si>
  <si>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</si>
  <si>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</si>
  <si>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</si>
  <si>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</si>
  <si>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</si>
  <si>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</si>
  <si>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</si>
  <si>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</si>
  <si>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</si>
  <si>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</si>
  <si>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</si>
  <si>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</si>
  <si>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</si>
  <si>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</si>
  <si>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</si>
  <si>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</si>
  <si>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</si>
  <si>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</si>
  <si>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</si>
  <si>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</si>
  <si>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</si>
  <si>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</si>
  <si>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</si>
  <si>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</si>
  <si>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</si>
  <si>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</si>
  <si>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</si>
  <si>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</si>
  <si>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</si>
  <si>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</si>
  <si>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</si>
  <si>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</si>
  <si>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</si>
  <si>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</si>
  <si>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</si>
  <si>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</si>
  <si>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</si>
  <si>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</si>
  <si>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</si>
  <si>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</si>
  <si>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</si>
  <si>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</si>
  <si>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</si>
  <si>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</si>
  <si>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</si>
  <si>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</si>
  <si>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</si>
  <si>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</si>
  <si>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</si>
  <si>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</si>
  <si>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</si>
  <si>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</si>
  <si>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</si>
  <si>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</si>
  <si>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</si>
  <si>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</si>
  <si>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</si>
  <si>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</si>
  <si>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</si>
  <si>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</si>
  <si>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</si>
  <si>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</si>
  <si>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</si>
  <si>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</si>
  <si>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</si>
  <si>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</si>
  <si>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</si>
  <si>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</si>
  <si>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</si>
  <si>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</si>
  <si>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</si>
  <si>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</si>
  <si>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</si>
  <si>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</si>
  <si>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</si>
  <si>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</si>
  <si>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</si>
  <si>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</si>
  <si>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</si>
  <si>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</si>
  <si>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</si>
  <si>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</si>
  <si>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</si>
  <si>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</si>
  <si>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</si>
  <si>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</si>
  <si>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</si>
  <si>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</si>
  <si>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</si>
  <si>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</si>
  <si>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</si>
  <si>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</si>
  <si>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</si>
  <si>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</si>
  <si>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</si>
  <si>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</si>
  <si>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</si>
  <si>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</si>
  <si>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</si>
  <si>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</si>
  <si>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</si>
  <si>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</si>
  <si>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</si>
  <si>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</si>
  <si>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</si>
  <si>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</si>
  <si>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</si>
  <si>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</si>
  <si>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</si>
  <si>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</si>
  <si>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</si>
  <si>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</si>
  <si>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</si>
  <si>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</si>
  <si>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</si>
  <si>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</si>
  <si>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</si>
  <si>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</si>
  <si>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</si>
  <si>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</si>
  <si>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</si>
  <si>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</si>
  <si>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</si>
  <si>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</si>
  <si>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</si>
  <si>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</si>
  <si>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</si>
  <si>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</si>
  <si>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</si>
  <si>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</si>
  <si>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</si>
  <si>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</si>
  <si>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</si>
  <si>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</si>
  <si>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</si>
  <si>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</si>
  <si>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</si>
  <si>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</si>
  <si>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</si>
  <si>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</si>
  <si>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</si>
  <si>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</si>
  <si>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</si>
  <si>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</si>
  <si>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</si>
  <si>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</si>
  <si>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</si>
  <si>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</si>
  <si>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</si>
  <si>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</si>
  <si>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</si>
  <si>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</si>
  <si>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</si>
  <si>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</si>
  <si>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</si>
  <si>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</si>
  <si>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</si>
  <si>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</si>
  <si>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</si>
  <si>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</si>
  <si>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</si>
  <si>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</si>
  <si>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</si>
  <si>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</si>
  <si>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</si>
  <si>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</si>
  <si>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</si>
  <si>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</si>
  <si>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</si>
  <si>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</si>
  <si>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</si>
  <si>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</si>
  <si>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</si>
  <si>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</si>
  <si>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</si>
  <si>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</si>
  <si>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</si>
  <si>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</si>
  <si>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</si>
  <si>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</si>
  <si>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</si>
  <si>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</si>
  <si>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</si>
  <si>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</si>
  <si>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</si>
  <si>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</si>
  <si>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</si>
  <si>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</si>
  <si>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</si>
  <si>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</si>
  <si>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</si>
  <si>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</si>
  <si>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</si>
  <si>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</si>
  <si>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</si>
  <si>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</si>
  <si>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</si>
  <si>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</si>
  <si>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</si>
  <si>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</si>
  <si>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</si>
  <si>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</si>
  <si>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</si>
  <si>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</si>
  <si>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</si>
  <si>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</si>
  <si>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</si>
  <si>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</si>
  <si>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</si>
  <si>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</si>
  <si>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</si>
  <si>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</si>
  <si>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</si>
  <si>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</si>
  <si>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</si>
  <si>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</si>
  <si>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</si>
  <si>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</si>
  <si>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</si>
  <si>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</si>
  <si>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</si>
  <si>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</si>
  <si>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</si>
  <si>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</si>
  <si>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</si>
  <si>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</si>
  <si>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</si>
  <si>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</si>
  <si>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</si>
  <si>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</si>
  <si>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</si>
  <si>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</si>
  <si>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</si>
  <si>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</si>
  <si>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</si>
  <si>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</si>
  <si>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</si>
  <si>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</si>
  <si>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</si>
  <si>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</si>
  <si>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</si>
  <si>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</si>
  <si>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</si>
  <si>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</si>
  <si>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</si>
  <si>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</si>
  <si>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</si>
  <si>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</si>
  <si>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</si>
  <si>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</si>
  <si>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</si>
  <si>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</si>
  <si>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</si>
  <si>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</si>
  <si>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</si>
  <si>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</si>
  <si>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</si>
  <si>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</si>
  <si>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</si>
  <si>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</si>
  <si>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</si>
  <si>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</si>
  <si>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</si>
  <si>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</si>
  <si>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</si>
  <si>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</si>
  <si>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</si>
  <si>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</si>
  <si>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</si>
  <si>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</si>
  <si>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</si>
  <si>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</si>
  <si>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</si>
  <si>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</si>
  <si>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</si>
  <si>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</si>
  <si>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</si>
  <si>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</si>
  <si>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</si>
  <si>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</si>
  <si>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</si>
  <si>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</si>
  <si>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</si>
  <si>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</si>
  <si>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</si>
  <si>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</si>
  <si>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</si>
  <si>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</si>
  <si>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</si>
  <si>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</si>
  <si>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</si>
  <si>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</si>
  <si>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</si>
  <si>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</si>
  <si>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</si>
  <si>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</si>
  <si>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</si>
  <si>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</si>
  <si>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</si>
  <si>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</si>
  <si>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</si>
  <si>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</si>
  <si>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</si>
  <si>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</si>
  <si>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</si>
  <si>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</si>
  <si>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</si>
  <si>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</si>
  <si>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</si>
  <si>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</si>
  <si>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</si>
  <si>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</si>
  <si>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</si>
  <si>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</si>
  <si>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</si>
  <si>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</si>
  <si>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</si>
  <si>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</si>
  <si>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</si>
  <si>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</si>
  <si>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</si>
  <si>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</si>
  <si>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</si>
  <si>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</si>
  <si>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</si>
  <si>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</si>
  <si>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</si>
  <si>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</si>
  <si>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</si>
  <si>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</si>
  <si>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</si>
  <si>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</si>
  <si>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</si>
  <si>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</si>
  <si>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</si>
  <si>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</si>
  <si>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</si>
  <si>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</si>
  <si>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</si>
  <si>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</si>
  <si>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</si>
  <si>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</si>
  <si>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</si>
  <si>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</si>
  <si>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</si>
  <si>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</si>
  <si>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</si>
  <si>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</si>
  <si>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</si>
  <si>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</si>
  <si>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</si>
  <si>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</si>
  <si>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</si>
  <si>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</si>
  <si>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</si>
  <si>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</si>
  <si>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</si>
  <si>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</si>
  <si>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</si>
  <si>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</si>
  <si>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</si>
  <si>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</si>
  <si>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</si>
  <si>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</si>
  <si>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</si>
  <si>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</si>
  <si>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</si>
  <si>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</si>
  <si>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</si>
  <si>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</si>
  <si>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</si>
  <si>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</si>
  <si>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</si>
  <si>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</si>
  <si>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</si>
  <si>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</si>
  <si>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</si>
  <si>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</si>
  <si>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</si>
  <si>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</si>
  <si>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</si>
  <si>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</si>
  <si>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</si>
  <si>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</si>
  <si>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</si>
  <si>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</si>
  <si>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</si>
  <si>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</si>
  <si>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</si>
  <si>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</si>
  <si>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</si>
  <si>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</si>
  <si>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</si>
  <si>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</si>
  <si>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</si>
  <si>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</si>
  <si>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</si>
  <si>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</si>
  <si>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</si>
  <si>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</si>
  <si>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</si>
  <si>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</si>
  <si>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</si>
  <si>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</si>
  <si>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</si>
  <si>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</si>
  <si>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</si>
  <si>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</si>
  <si>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</si>
  <si>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</si>
  <si>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</si>
  <si>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</si>
  <si>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</si>
  <si>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</si>
  <si>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</si>
  <si>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</si>
  <si>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</si>
  <si>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</si>
  <si>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</si>
  <si>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</si>
  <si>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</si>
  <si>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</si>
  <si>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</si>
  <si>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</si>
  <si>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</si>
  <si>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</si>
  <si>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</si>
  <si>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</si>
  <si>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</si>
  <si>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</si>
  <si>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</si>
  <si>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</si>
  <si>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</si>
  <si>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</si>
  <si>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</si>
  <si>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</si>
  <si>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</si>
  <si>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</si>
  <si>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</si>
  <si>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</si>
  <si>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</si>
  <si>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</si>
  <si>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</si>
  <si>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</si>
  <si>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</si>
  <si>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</si>
  <si>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</si>
  <si>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</si>
  <si>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</si>
  <si>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</si>
  <si>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</si>
  <si>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</si>
  <si>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</si>
  <si>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</si>
  <si>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</si>
  <si>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</si>
  <si>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</si>
  <si>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</si>
  <si>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</si>
  <si>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</si>
  <si>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</si>
  <si>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</si>
  <si>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</si>
  <si>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</si>
  <si>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</si>
  <si>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</si>
  <si>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</si>
  <si>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</si>
  <si>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</si>
  <si>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</si>
  <si>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</si>
  <si>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</si>
  <si>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</si>
  <si>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</si>
  <si>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</si>
  <si>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</si>
  <si>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</si>
  <si>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</si>
  <si>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</si>
  <si>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</si>
  <si>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</si>
  <si>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</si>
  <si>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</si>
  <si>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</si>
  <si>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</si>
  <si>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</si>
  <si>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</si>
  <si>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</si>
  <si>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</si>
  <si>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</si>
  <si>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</si>
  <si>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</si>
  <si>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</si>
  <si>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</si>
  <si>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</si>
  <si>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</si>
  <si>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</si>
  <si>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</si>
  <si>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</si>
  <si>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</si>
  <si>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</si>
  <si>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</si>
  <si>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</si>
  <si>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</si>
  <si>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</si>
  <si>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</si>
  <si>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</si>
  <si>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</si>
  <si>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</si>
  <si>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</si>
  <si>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</si>
  <si>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</si>
  <si>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</si>
  <si>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</si>
  <si>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</si>
  <si>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</si>
  <si>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</si>
  <si>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</si>
  <si>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</si>
  <si>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</si>
  <si>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</si>
  <si>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</si>
  <si>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</si>
  <si>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</si>
  <si>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</si>
  <si>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</si>
  <si>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</si>
  <si>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</si>
  <si>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</si>
  <si>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</si>
  <si>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</si>
  <si>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</si>
  <si>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</si>
  <si>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</si>
  <si>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</si>
  <si>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</si>
  <si>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</si>
  <si>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</si>
  <si>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</si>
  <si>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</si>
  <si>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</si>
  <si>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</si>
  <si>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</si>
  <si>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</si>
  <si>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</si>
  <si>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</si>
  <si>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</si>
  <si>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</si>
  <si>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</si>
  <si>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</si>
  <si>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</si>
  <si>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</si>
  <si>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</si>
  <si>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</si>
  <si>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</si>
  <si>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</si>
  <si>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</si>
  <si>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</si>
  <si>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</si>
  <si>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</si>
  <si>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</si>
  <si>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</si>
  <si>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</si>
  <si>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</si>
  <si>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</si>
  <si>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</si>
  <si>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</si>
  <si>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</si>
  <si>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</si>
  <si>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</si>
  <si>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</si>
  <si>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</si>
  <si>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</si>
  <si>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</si>
  <si>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</si>
  <si>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</si>
  <si>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</si>
  <si>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</si>
  <si>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</si>
  <si>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</si>
  <si>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</si>
  <si>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</si>
  <si>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</si>
  <si>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</si>
  <si>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</si>
  <si>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</si>
  <si>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</si>
  <si>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</si>
  <si>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</si>
  <si>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</si>
  <si>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</si>
  <si>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</si>
  <si>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</si>
  <si>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</si>
  <si>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</si>
  <si>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</si>
  <si>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</si>
  <si>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</si>
  <si>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</si>
  <si>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</si>
  <si>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</si>
  <si>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</si>
  <si>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</si>
  <si>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</si>
  <si>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</si>
  <si>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</si>
  <si>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</si>
  <si>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</si>
  <si>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</si>
  <si>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</si>
  <si>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</si>
  <si>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</si>
  <si>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</si>
  <si>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</si>
  <si>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</si>
  <si>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</si>
  <si>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</si>
  <si>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</si>
  <si>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</si>
  <si>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</si>
  <si>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</si>
  <si>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</si>
  <si>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</si>
  <si>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</si>
  <si>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</si>
  <si>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</si>
  <si>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</si>
  <si>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</si>
  <si>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</si>
  <si>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</si>
  <si>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</si>
  <si>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</si>
  <si>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</si>
  <si>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</si>
  <si>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</si>
  <si>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</si>
  <si>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</si>
  <si>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</si>
  <si>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</si>
  <si>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</si>
  <si>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</si>
  <si>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</si>
  <si>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</si>
  <si>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</si>
  <si>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</si>
  <si>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</si>
  <si>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</si>
  <si>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</si>
  <si>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</si>
  <si>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</si>
  <si>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</si>
  <si>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</si>
  <si>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</si>
  <si>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</si>
  <si>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</si>
  <si>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</si>
  <si>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</si>
  <si>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</si>
  <si>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</si>
  <si>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</si>
  <si>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</si>
  <si>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</si>
  <si>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</si>
  <si>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</si>
  <si>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</si>
  <si>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</si>
  <si>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</si>
  <si>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</si>
  <si>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</si>
  <si>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</si>
  <si>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</si>
  <si>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</si>
  <si>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</si>
  <si>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</si>
  <si>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</si>
  <si>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</si>
  <si>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</si>
  <si>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</si>
  <si>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</si>
  <si>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</si>
  <si>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</si>
  <si>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</si>
  <si>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</si>
  <si>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</si>
  <si>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</si>
  <si>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</si>
  <si>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</si>
  <si>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</si>
  <si>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</si>
  <si>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</si>
  <si>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</si>
  <si>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</si>
  <si>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</si>
  <si>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</si>
  <si>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</si>
  <si>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</si>
  <si>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</si>
  <si>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</si>
  <si>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</si>
  <si>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</si>
  <si>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</si>
  <si>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</si>
  <si>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</si>
  <si>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</si>
  <si>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</si>
  <si>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</si>
  <si>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</si>
  <si>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</si>
  <si>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</si>
  <si>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</si>
  <si>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</si>
  <si>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</si>
  <si>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</si>
  <si>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</si>
  <si>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</si>
  <si>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</si>
  <si>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</si>
  <si>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</si>
  <si>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</si>
  <si>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</si>
  <si>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</si>
  <si>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</si>
  <si>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</si>
  <si>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</si>
  <si>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</si>
  <si>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</si>
  <si>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</si>
  <si>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</si>
  <si>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</si>
  <si>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</si>
  <si>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</si>
  <si>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</si>
  <si>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</si>
  <si>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</si>
  <si>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</si>
  <si>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</si>
  <si>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</si>
  <si>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</si>
  <si>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</si>
  <si>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</si>
  <si>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</si>
  <si>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</si>
  <si>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</si>
  <si>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</si>
  <si>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</si>
  <si>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</si>
  <si>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</si>
  <si>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</si>
  <si>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</si>
  <si>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</si>
  <si>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</si>
  <si>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</si>
  <si>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</si>
  <si>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</si>
  <si>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</si>
  <si>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</si>
  <si>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</si>
  <si>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</si>
  <si>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</si>
  <si>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</si>
  <si>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</si>
  <si>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</si>
  <si>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</si>
  <si>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</si>
  <si>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</si>
  <si>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</si>
  <si>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</si>
  <si>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</si>
  <si>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</si>
  <si>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</si>
  <si>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</si>
  <si>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</si>
  <si>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</si>
  <si>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</si>
  <si>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</si>
  <si>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</si>
  <si>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</si>
  <si>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</si>
  <si>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</si>
  <si>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</si>
  <si>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</si>
  <si>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</si>
  <si>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</si>
  <si>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</si>
  <si>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</si>
  <si>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</si>
  <si>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</si>
  <si>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</si>
  <si>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</si>
  <si>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</si>
  <si>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</si>
  <si>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</si>
  <si>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</si>
  <si>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</si>
  <si>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</si>
  <si>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</si>
  <si>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</si>
  <si>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</si>
  <si>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</si>
  <si>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</si>
  <si>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</si>
  <si>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</si>
  <si>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</si>
  <si>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</si>
  <si>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</si>
  <si>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</si>
  <si>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</si>
  <si>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</si>
  <si>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</si>
  <si>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</si>
  <si>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</si>
  <si>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</si>
  <si>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</si>
  <si>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</si>
  <si>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</si>
  <si>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</si>
  <si>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</si>
  <si>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</si>
  <si>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</si>
  <si>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</si>
  <si>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</si>
  <si>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</si>
  <si>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</si>
  <si>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</si>
  <si>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</si>
  <si>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</si>
  <si>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</si>
  <si>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</si>
  <si>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</si>
  <si>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</si>
  <si>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</si>
  <si>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</si>
  <si>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</si>
  <si>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</si>
  <si>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</si>
  <si>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</si>
  <si>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</si>
  <si>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</si>
  <si>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</si>
  <si>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</si>
  <si>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</si>
  <si>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</si>
  <si>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</si>
  <si>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</si>
  <si>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</si>
  <si>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</si>
  <si>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</si>
  <si>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</si>
  <si>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</si>
  <si>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</si>
  <si>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</si>
  <si>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</si>
  <si>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</si>
  <si>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</si>
  <si>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</si>
  <si>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</si>
  <si>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</si>
  <si>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</si>
  <si>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</si>
  <si>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</si>
  <si>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</si>
  <si>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</si>
  <si>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</si>
  <si>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</si>
  <si>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</si>
  <si>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</si>
  <si>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</si>
  <si>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</si>
  <si>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</si>
  <si>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</si>
  <si>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</si>
  <si>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</si>
  <si>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</si>
  <si>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</si>
  <si>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</si>
  <si>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</si>
  <si>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</si>
  <si>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</si>
  <si>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</si>
  <si>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</si>
  <si>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</si>
  <si>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</si>
  <si>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</si>
  <si>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</si>
  <si>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</si>
  <si>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</si>
  <si>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</si>
  <si>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</si>
  <si>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</si>
  <si>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</si>
  <si>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</si>
  <si>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</si>
  <si>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</si>
  <si>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</si>
  <si>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</si>
  <si>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</si>
  <si>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</si>
  <si>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</si>
  <si>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</si>
  <si>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</si>
  <si>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</si>
  <si>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</si>
  <si>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</si>
  <si>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</si>
  <si>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</si>
  <si>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</si>
  <si>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</si>
  <si>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</si>
  <si>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</si>
  <si>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</si>
  <si>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</si>
  <si>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</si>
  <si>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</si>
  <si>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</si>
  <si>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</si>
  <si>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</si>
  <si>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</si>
  <si>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</si>
  <si>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</si>
  <si>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</si>
  <si>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</si>
  <si>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</si>
  <si>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</si>
  <si>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</si>
  <si>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</si>
  <si>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</si>
  <si>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</si>
  <si>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</si>
  <si>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</si>
  <si>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</si>
  <si>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</si>
  <si>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</si>
  <si>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</si>
  <si>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</si>
  <si>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</si>
  <si>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</si>
  <si>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</si>
  <si>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</si>
  <si>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</si>
  <si>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</si>
  <si>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</si>
  <si>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</si>
  <si>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</si>
  <si>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</si>
  <si>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</si>
  <si>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</si>
  <si>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</si>
  <si>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</si>
  <si>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</si>
  <si>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</si>
  <si>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</si>
  <si>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</si>
  <si>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</si>
  <si>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</si>
  <si>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</si>
  <si>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</si>
  <si>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</si>
  <si>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</si>
  <si>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</si>
  <si>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</si>
  <si>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</si>
  <si>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</si>
  <si>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</si>
  <si>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</si>
  <si>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</si>
  <si>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</si>
  <si>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</si>
  <si>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</si>
  <si>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</si>
  <si>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</si>
  <si>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</si>
  <si>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</si>
  <si>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</si>
  <si>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</si>
  <si>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</si>
  <si>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</si>
  <si>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</si>
  <si>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</si>
  <si>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</si>
  <si>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</si>
  <si>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</si>
  <si>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</si>
  <si>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</si>
  <si>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</si>
  <si>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</si>
  <si>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</si>
  <si>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</si>
  <si>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</si>
  <si>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</si>
  <si>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</si>
  <si>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</si>
  <si>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</si>
  <si>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</si>
  <si>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</si>
  <si>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</si>
  <si>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</si>
  <si>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</si>
  <si>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</si>
  <si>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</si>
  <si>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</si>
  <si>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</si>
  <si>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</si>
  <si>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</si>
  <si>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</si>
  <si>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</si>
  <si>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</si>
  <si>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</si>
  <si>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</si>
  <si>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</si>
  <si>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</si>
  <si>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</si>
  <si>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</si>
  <si>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</si>
  <si>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</si>
  <si>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</si>
  <si>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</si>
  <si>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</si>
  <si>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</si>
  <si>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</si>
  <si>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</si>
  <si>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</si>
  <si>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</si>
  <si>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</si>
  <si>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</si>
  <si>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</si>
  <si>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</si>
  <si>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</si>
  <si>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</si>
  <si>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</si>
  <si>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</si>
  <si>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</si>
  <si>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</si>
  <si>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</si>
  <si>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</si>
  <si>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</si>
  <si>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</si>
  <si>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</si>
  <si>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</si>
  <si>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</si>
  <si>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</si>
  <si>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</si>
  <si>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</si>
  <si>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</si>
  <si>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</si>
  <si>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</si>
  <si>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</si>
  <si>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</si>
  <si>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</si>
  <si>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</si>
  <si>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</si>
  <si>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</si>
  <si>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</si>
  <si>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</si>
  <si>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</si>
  <si>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</si>
  <si>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</si>
  <si>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</si>
  <si>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</si>
  <si>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</si>
  <si>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</si>
  <si>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</si>
  <si>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</si>
  <si>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</si>
  <si>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</si>
  <si>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</si>
  <si>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</si>
  <si>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</si>
  <si>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</si>
  <si>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</si>
  <si>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</si>
  <si>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</si>
  <si>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</si>
  <si>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</si>
  <si>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</si>
  <si>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</si>
  <si>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</si>
  <si>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</si>
  <si>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</si>
  <si>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</si>
  <si>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</si>
  <si>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</si>
  <si>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</si>
  <si>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</si>
  <si>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</si>
  <si>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</si>
  <si>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</si>
  <si>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</si>
  <si>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</si>
  <si>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</si>
  <si>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</si>
  <si>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</si>
  <si>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</si>
  <si>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</si>
  <si>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</si>
  <si>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</si>
  <si>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</si>
  <si>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</si>
  <si>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</si>
  <si>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</si>
  <si>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</si>
  <si>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</si>
  <si>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</si>
  <si>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</si>
  <si>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</si>
  <si>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</si>
  <si>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</si>
  <si>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</si>
  <si>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</si>
  <si>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</si>
  <si>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</si>
  <si>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</si>
  <si>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</si>
  <si>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</si>
  <si>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</si>
  <si>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</si>
  <si>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</si>
  <si>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</si>
  <si>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</si>
  <si>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</si>
  <si>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</si>
  <si>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</si>
  <si>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</si>
  <si>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</si>
  <si>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</si>
  <si>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</si>
  <si>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</si>
  <si>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</si>
  <si>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</si>
  <si>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</si>
  <si>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</si>
  <si>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</si>
  <si>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</si>
  <si>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</si>
  <si>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</si>
  <si>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</si>
  <si>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</si>
  <si>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</si>
  <si>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</si>
  <si>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</si>
  <si>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</si>
  <si>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</si>
  <si>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</si>
  <si>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</si>
  <si>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</si>
  <si>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</si>
  <si>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</si>
  <si>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</si>
  <si>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</si>
  <si>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</si>
  <si>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</si>
  <si>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</si>
  <si>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</si>
  <si>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</si>
  <si>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</si>
  <si>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</si>
  <si>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</si>
  <si>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</si>
  <si>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</si>
  <si>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</si>
  <si>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</si>
  <si>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</si>
  <si>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</si>
  <si>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</si>
  <si>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</si>
  <si>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</si>
  <si>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</si>
  <si>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</si>
  <si>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</si>
  <si>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</si>
  <si>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</si>
  <si>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</si>
  <si>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</si>
  <si>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</si>
  <si>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</si>
  <si>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</si>
  <si>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</si>
  <si>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</si>
  <si>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</si>
  <si>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</si>
  <si>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</si>
  <si>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</si>
  <si>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</si>
  <si>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</si>
  <si>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</si>
  <si>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</si>
  <si>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</si>
  <si>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</si>
  <si>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</si>
  <si>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</si>
  <si>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</si>
  <si>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</si>
  <si>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</si>
  <si>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</si>
  <si>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</si>
  <si>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</si>
  <si>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</si>
  <si>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</si>
  <si>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</si>
  <si>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</si>
  <si>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</si>
  <si>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</si>
  <si>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</si>
  <si>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</si>
  <si>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</si>
  <si>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</si>
  <si>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</si>
  <si>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</si>
  <si>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</si>
  <si>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</si>
  <si>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</si>
  <si>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</si>
  <si>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</si>
  <si>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</si>
  <si>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</si>
  <si>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</si>
  <si>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</si>
  <si>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</si>
  <si>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</si>
  <si>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</si>
  <si>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</si>
  <si>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</si>
  <si>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</si>
  <si>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</si>
  <si>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</si>
  <si>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</si>
  <si>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</si>
  <si>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</si>
  <si>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</si>
  <si>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</si>
  <si>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</si>
  <si>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</si>
  <si>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</si>
  <si>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</si>
  <si>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</si>
  <si>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</si>
  <si>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</si>
  <si>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</si>
  <si>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</si>
  <si>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</si>
  <si>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</si>
  <si>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</si>
  <si>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</si>
  <si>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</si>
  <si>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</si>
  <si>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</si>
  <si>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</si>
  <si>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</si>
  <si>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</si>
  <si>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</si>
  <si>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</si>
  <si>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</si>
  <si>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</si>
  <si>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</si>
  <si>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</si>
  <si>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</si>
  <si>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</si>
  <si>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</si>
  <si>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</si>
  <si>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</si>
  <si>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</si>
  <si>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</si>
  <si>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</si>
  <si>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</si>
  <si>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</si>
  <si>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</si>
  <si>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</si>
  <si>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</si>
  <si>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</si>
  <si>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</si>
  <si>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</si>
  <si>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</si>
  <si>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</si>
  <si>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</si>
  <si>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</si>
  <si>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</si>
  <si>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</si>
  <si>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</si>
  <si>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</si>
  <si>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</si>
  <si>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</si>
  <si>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</si>
  <si>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</si>
  <si>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</si>
  <si>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</si>
  <si>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</si>
  <si>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</si>
  <si>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</si>
  <si>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</si>
  <si>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</si>
  <si>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</si>
  <si>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</si>
  <si>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</si>
  <si>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</si>
  <si>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</si>
  <si>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</si>
  <si>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</si>
  <si>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</si>
  <si>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</si>
  <si>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</si>
  <si>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</si>
  <si>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</si>
  <si>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</si>
  <si>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</si>
  <si>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</si>
  <si>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</si>
  <si>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</si>
  <si>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</si>
  <si>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</si>
  <si>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</si>
  <si>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</si>
  <si>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</si>
  <si>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</si>
  <si>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</si>
  <si>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</si>
  <si>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</si>
  <si>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</si>
  <si>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</si>
  <si>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</si>
  <si>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</si>
  <si>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</si>
  <si>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</si>
  <si>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</si>
  <si>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</si>
  <si>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</si>
  <si>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</si>
  <si>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</si>
  <si>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</si>
  <si>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</si>
  <si>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</si>
  <si>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</si>
  <si>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</si>
  <si>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</si>
  <si>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</si>
  <si>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</si>
  <si>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</si>
  <si>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</si>
  <si>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</si>
  <si>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</si>
  <si>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</si>
  <si>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</si>
  <si>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</si>
  <si>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</si>
  <si>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</si>
  <si>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</si>
  <si>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</si>
  <si>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</si>
  <si>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</si>
  <si>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</si>
  <si>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</si>
  <si>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</si>
  <si>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</si>
  <si>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</si>
  <si>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</si>
  <si>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</si>
  <si>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</si>
  <si>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</si>
  <si>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</si>
  <si>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</si>
  <si>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</si>
  <si>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</si>
  <si>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</si>
  <si>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</si>
  <si>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</si>
  <si>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</si>
  <si>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</si>
  <si>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</si>
  <si>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</si>
  <si>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</si>
  <si>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</si>
  <si>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</si>
  <si>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</si>
  <si>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</si>
  <si>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</si>
  <si>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</si>
  <si>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</si>
  <si>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</si>
  <si>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</si>
  <si>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</si>
  <si>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</si>
  <si>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</si>
  <si>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</si>
  <si>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</si>
  <si>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</si>
  <si>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</si>
  <si>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</si>
  <si>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</si>
  <si>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</si>
  <si>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</si>
  <si>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</si>
  <si>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</si>
  <si>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</si>
  <si>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</si>
  <si>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</si>
  <si>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</si>
  <si>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</si>
  <si>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</si>
  <si>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</si>
  <si>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</si>
  <si>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</si>
  <si>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</si>
  <si>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</si>
  <si>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</si>
  <si>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</si>
  <si>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</si>
  <si>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</si>
  <si>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</si>
  <si>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</si>
  <si>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</si>
  <si>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</si>
  <si>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</si>
  <si>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</si>
  <si>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</si>
  <si>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</si>
  <si>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</si>
  <si>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</si>
  <si>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</si>
  <si>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</si>
  <si>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</si>
  <si>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</si>
  <si>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</si>
  <si>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</si>
  <si>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</si>
  <si>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</si>
  <si>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</si>
  <si>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</si>
  <si>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</si>
  <si>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</si>
  <si>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</si>
  <si>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</si>
  <si>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</si>
  <si>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</si>
  <si>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</si>
  <si>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</si>
  <si>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</si>
  <si>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</si>
  <si>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</si>
  <si>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</si>
  <si>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</si>
  <si>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</si>
  <si>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</si>
  <si>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</si>
  <si>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</si>
  <si>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</si>
  <si>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</si>
  <si>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</si>
  <si>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</si>
  <si>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</si>
  <si>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</si>
  <si>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</si>
  <si>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</si>
  <si>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</si>
  <si>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</si>
  <si>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</si>
  <si>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</si>
  <si>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</si>
  <si>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</si>
  <si>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</si>
  <si>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</si>
  <si>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</si>
  <si>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</si>
  <si>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</si>
  <si>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</si>
  <si>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</si>
  <si>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</si>
  <si>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</si>
  <si>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</si>
  <si>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</si>
  <si>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</si>
  <si>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</si>
  <si>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</si>
  <si>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</si>
  <si>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</si>
  <si>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</si>
  <si>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</si>
  <si>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</si>
  <si>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</si>
  <si>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</si>
  <si>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</si>
  <si>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</si>
  <si>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</si>
  <si>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</si>
  <si>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</si>
  <si>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</si>
  <si>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</si>
  <si>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</si>
  <si>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</si>
  <si>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</si>
  <si>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</si>
  <si>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</si>
  <si>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</si>
  <si>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</si>
  <si>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</si>
  <si>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</si>
  <si>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</si>
  <si>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</si>
  <si>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</si>
  <si>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</si>
  <si>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</si>
  <si>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</si>
  <si>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</si>
  <si>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</si>
  <si>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</si>
  <si>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</si>
  <si>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</si>
  <si>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</si>
  <si>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</si>
  <si>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</si>
  <si>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</si>
  <si>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</si>
  <si>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</si>
  <si>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</si>
  <si>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</si>
  <si>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</si>
  <si>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</si>
  <si>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</si>
  <si>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</si>
  <si>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</si>
  <si>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</si>
  <si>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</si>
  <si>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</si>
  <si>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</si>
  <si>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</si>
  <si>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</si>
  <si>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</si>
  <si>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</si>
  <si>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</si>
  <si>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</si>
  <si>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</si>
  <si>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</si>
  <si>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</si>
  <si>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</si>
  <si>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</si>
  <si>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</si>
  <si>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</si>
  <si>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</si>
  <si>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</si>
  <si>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</si>
  <si>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</si>
  <si>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</si>
  <si>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</si>
  <si>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</si>
  <si>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</si>
  <si>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</si>
  <si>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</si>
  <si>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</si>
  <si>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</si>
  <si>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</si>
  <si>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</si>
  <si>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</si>
  <si>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</si>
  <si>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</si>
  <si>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</si>
  <si>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</si>
  <si>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</si>
  <si>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</si>
  <si>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</si>
  <si>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</si>
  <si>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</si>
  <si>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</si>
  <si>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</si>
  <si>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</si>
  <si>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</si>
  <si>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</si>
  <si>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</si>
  <si>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</si>
  <si>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</si>
  <si>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</si>
  <si>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</si>
  <si>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</si>
  <si>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</si>
  <si>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</si>
  <si>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</si>
  <si>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</si>
  <si>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</si>
  <si>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</si>
  <si>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</si>
  <si>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</si>
  <si>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</si>
  <si>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</si>
  <si>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</si>
  <si>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</si>
  <si>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</si>
  <si>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</si>
  <si>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</si>
  <si>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</si>
  <si>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</si>
  <si>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</si>
  <si>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</si>
  <si>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</si>
  <si>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</si>
  <si>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</si>
  <si>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</si>
  <si>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</si>
  <si>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</si>
  <si>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</si>
  <si>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</si>
  <si>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</si>
  <si>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</si>
  <si>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</si>
  <si>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</si>
  <si>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</si>
  <si>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</si>
  <si>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</si>
  <si>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</si>
  <si>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</si>
  <si>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</si>
  <si>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</si>
  <si>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</si>
  <si>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</si>
  <si>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</si>
  <si>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</si>
  <si>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</si>
  <si>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</si>
  <si>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</si>
  <si>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</si>
  <si>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</si>
  <si>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</si>
  <si>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</si>
  <si>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</si>
  <si>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</si>
  <si>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</si>
  <si>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</si>
  <si>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</si>
  <si>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</si>
  <si>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</si>
  <si>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</si>
  <si>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</si>
  <si>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</si>
  <si>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</si>
  <si>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</si>
  <si>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</si>
  <si>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</si>
  <si>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</si>
  <si>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</si>
  <si>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</si>
  <si>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</si>
  <si>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</si>
  <si>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</si>
  <si>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</si>
  <si>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</si>
  <si>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</si>
  <si>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</si>
  <si>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</si>
  <si>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</si>
  <si>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</si>
  <si>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</si>
  <si>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</si>
  <si>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</si>
  <si>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</si>
  <si>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</si>
  <si>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</si>
  <si>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</si>
  <si>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</si>
  <si>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</si>
  <si>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</si>
  <si>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</si>
  <si>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</si>
  <si>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</si>
  <si>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</si>
  <si>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</si>
  <si>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</si>
  <si>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</si>
  <si>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</si>
  <si>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</si>
  <si>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</si>
  <si>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</si>
  <si>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</si>
  <si>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</si>
  <si>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</si>
  <si>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</si>
  <si>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</si>
  <si>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</si>
  <si>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</si>
  <si>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</si>
  <si>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</si>
  <si>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</si>
  <si>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</si>
  <si>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</si>
  <si>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</si>
  <si>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</si>
  <si>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</si>
  <si>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</si>
  <si>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</si>
  <si>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</si>
  <si>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</si>
  <si>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</si>
  <si>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</si>
  <si>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</si>
  <si>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</si>
  <si>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</si>
  <si>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</si>
  <si>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</si>
  <si>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</si>
  <si>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</si>
  <si>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</si>
  <si>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</si>
  <si>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</si>
  <si>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</si>
  <si>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</si>
  <si>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</si>
  <si>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</si>
  <si>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</si>
  <si>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</si>
  <si>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</si>
  <si>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</si>
  <si>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</si>
  <si>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</si>
  <si>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</si>
  <si>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</si>
  <si>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</si>
  <si>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</si>
  <si>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</si>
  <si>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</si>
  <si>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</si>
  <si>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</si>
  <si>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</si>
  <si>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</si>
  <si>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</si>
  <si>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</si>
  <si>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</si>
  <si>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</si>
  <si>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</si>
  <si>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</si>
  <si>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</si>
  <si>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</si>
  <si>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</si>
  <si>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</si>
  <si>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</si>
  <si>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</si>
  <si>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</si>
  <si>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</si>
  <si>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</si>
  <si>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</si>
  <si>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</si>
  <si>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</si>
  <si>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</si>
  <si>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</si>
  <si>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</si>
  <si>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</si>
  <si>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</si>
  <si>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</si>
  <si>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</si>
  <si>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</si>
  <si>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</si>
  <si>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</si>
  <si>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</si>
  <si>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</si>
  <si>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</si>
  <si>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</si>
  <si>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</si>
  <si>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</si>
  <si>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</si>
  <si>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</si>
  <si>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</si>
  <si>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</si>
  <si>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</si>
  <si>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</si>
  <si>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</si>
  <si>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</si>
  <si>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</si>
  <si>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</si>
  <si>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</si>
  <si>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</si>
  <si>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</si>
  <si>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</si>
  <si>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</si>
  <si>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</si>
  <si>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</si>
  <si>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</si>
  <si>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</si>
  <si>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</si>
  <si>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</si>
  <si>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</si>
  <si>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</si>
  <si>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</si>
  <si>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</si>
  <si>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</si>
  <si>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</si>
  <si>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</si>
  <si>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</si>
  <si>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</si>
  <si>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</si>
  <si>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</si>
  <si>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</si>
  <si>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</si>
  <si>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</si>
  <si>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</si>
  <si>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</si>
  <si>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</si>
  <si>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</si>
  <si>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</si>
  <si>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</si>
  <si>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</si>
  <si>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</si>
  <si>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</si>
  <si>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</si>
  <si>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</si>
  <si>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</si>
  <si>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</si>
  <si>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</si>
  <si>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</si>
  <si>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</si>
  <si>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</si>
  <si>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</si>
  <si>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</si>
  <si>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</si>
  <si>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</si>
  <si>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</si>
  <si>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</si>
  <si>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</si>
  <si>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</si>
  <si>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</si>
  <si>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</si>
  <si>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</si>
  <si>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</si>
  <si>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</si>
  <si>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</si>
  <si>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</si>
  <si>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</si>
  <si>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</si>
  <si>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</si>
  <si>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</si>
  <si>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</si>
  <si>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</si>
  <si>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</si>
  <si>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</si>
  <si>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</si>
  <si>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</si>
  <si>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</si>
  <si>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</si>
  <si>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</si>
  <si>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</si>
  <si>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</si>
  <si>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</si>
  <si>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</si>
  <si>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</si>
  <si>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</si>
  <si>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</si>
  <si>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</si>
  <si>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</si>
  <si>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</si>
  <si>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</si>
  <si>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</si>
  <si>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</si>
  <si>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</si>
  <si>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</si>
  <si>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</si>
  <si>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</si>
  <si>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</si>
  <si>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</si>
  <si>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</si>
  <si>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</si>
  <si>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</si>
  <si>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</si>
  <si>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</si>
  <si>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</si>
  <si>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</si>
  <si>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</si>
  <si>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</si>
  <si>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</si>
  <si>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</si>
  <si>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</si>
  <si>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</si>
  <si>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</si>
  <si>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</si>
  <si>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</si>
  <si>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</si>
  <si>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</si>
  <si>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</si>
  <si>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</si>
  <si>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</si>
  <si>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</si>
  <si>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</si>
  <si>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</si>
  <si>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</si>
  <si>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</si>
  <si>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</si>
  <si>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</si>
  <si>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</si>
  <si>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</si>
  <si>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</si>
  <si>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</si>
  <si>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</si>
  <si>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</si>
  <si>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</si>
  <si>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</si>
  <si>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</si>
  <si>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</si>
  <si>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</si>
  <si>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</si>
  <si>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</si>
  <si>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</si>
  <si>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</si>
  <si>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</si>
  <si>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</si>
  <si>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</si>
  <si>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</si>
  <si>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</si>
  <si>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</si>
  <si>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</si>
  <si>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</si>
  <si>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</si>
  <si>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</si>
  <si>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</si>
  <si>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</si>
  <si>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</si>
  <si>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</si>
  <si>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</si>
  <si>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</si>
  <si>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</si>
  <si>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</si>
  <si>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</si>
  <si>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</si>
  <si>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</si>
  <si>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</si>
  <si>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</si>
  <si>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</si>
  <si>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</si>
  <si>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</si>
  <si>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</si>
  <si>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</si>
  <si>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</si>
  <si>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</si>
  <si>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</si>
  <si>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</si>
  <si>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</si>
  <si>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</si>
  <si>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</si>
  <si>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</si>
  <si>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</si>
  <si>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</si>
  <si>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</si>
  <si>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</si>
  <si>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</si>
  <si>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</si>
  <si>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</si>
  <si>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</si>
  <si>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</si>
  <si>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</si>
  <si>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</si>
  <si>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</si>
  <si>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</si>
  <si>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</si>
  <si>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</si>
  <si>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</si>
  <si>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</si>
  <si>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</si>
  <si>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</si>
  <si>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</si>
  <si>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</si>
  <si>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</si>
  <si>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</si>
  <si>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</si>
  <si>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</si>
  <si>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</si>
  <si>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</si>
  <si>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</si>
  <si>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</si>
  <si>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</si>
  <si>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</si>
  <si>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</si>
  <si>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</si>
  <si>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</si>
  <si>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</si>
  <si>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</si>
  <si>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</si>
  <si>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</si>
  <si>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</si>
  <si>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</si>
  <si>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</si>
  <si>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</si>
  <si>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</si>
  <si>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</si>
  <si>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</si>
  <si>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</si>
  <si>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</si>
  <si>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</si>
  <si>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</si>
  <si>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</si>
  <si>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</si>
  <si>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</si>
  <si>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</si>
  <si>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</si>
  <si>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</si>
  <si>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</si>
  <si>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</si>
  <si>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</si>
  <si>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</si>
  <si>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</si>
  <si>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</si>
  <si>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</si>
  <si>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</si>
  <si>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</si>
  <si>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</si>
  <si>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</si>
  <si>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</si>
  <si>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</si>
  <si>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</si>
  <si>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</si>
  <si>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</si>
  <si>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</si>
  <si>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</si>
  <si>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</si>
  <si>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</si>
  <si>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</si>
  <si>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</si>
  <si>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</si>
  <si>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</si>
  <si>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</si>
  <si>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</si>
  <si>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</si>
  <si>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</si>
  <si>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</si>
  <si>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</si>
  <si>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</si>
  <si>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</si>
  <si>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</si>
  <si>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</si>
  <si>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</si>
  <si>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</si>
  <si>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</si>
  <si>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</si>
  <si>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</si>
  <si>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</si>
  <si>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</si>
  <si>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</si>
  <si>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</si>
  <si>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</si>
  <si>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</si>
  <si>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</si>
  <si>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</si>
  <si>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</si>
  <si>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</si>
  <si>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</si>
  <si>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</si>
  <si>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</si>
  <si>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</si>
  <si>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</si>
  <si>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</si>
  <si>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</si>
  <si>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</si>
  <si>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</si>
  <si>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</si>
  <si>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</si>
  <si>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</si>
  <si>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</si>
  <si>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</si>
  <si>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</si>
  <si>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</si>
  <si>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</si>
  <si>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</si>
  <si>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</si>
  <si>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</si>
  <si>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</si>
  <si>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</si>
  <si>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</si>
  <si>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</si>
  <si>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</si>
  <si>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</si>
  <si>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</si>
  <si>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</si>
  <si>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</si>
  <si>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</si>
  <si>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</si>
  <si>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</si>
  <si>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</si>
  <si>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</si>
  <si>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</si>
  <si>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</si>
  <si>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</si>
  <si>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</si>
  <si>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</si>
  <si>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</si>
  <si>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</si>
  <si>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</si>
  <si>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</si>
  <si>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</si>
  <si>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</si>
  <si>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</si>
  <si>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</si>
  <si>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</si>
  <si>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</si>
  <si>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</si>
  <si>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</si>
  <si>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</si>
  <si>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</si>
  <si>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</si>
  <si>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</si>
  <si>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</si>
  <si>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</si>
  <si>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</si>
  <si>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</si>
  <si>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</si>
  <si>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</si>
  <si>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</si>
  <si>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</si>
  <si>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</si>
  <si>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</si>
  <si>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</si>
  <si>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</si>
  <si>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</si>
  <si>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</si>
  <si>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</si>
  <si>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</si>
  <si>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</si>
  <si>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</si>
  <si>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</si>
  <si>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</si>
  <si>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</si>
  <si>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</si>
  <si>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</si>
  <si>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</si>
  <si>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</si>
  <si>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</si>
  <si>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</si>
  <si>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</si>
  <si>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</si>
  <si>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</si>
  <si>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</si>
  <si>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</si>
  <si>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</si>
  <si>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</si>
  <si>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</si>
  <si>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</si>
  <si>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</si>
  <si>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</si>
  <si>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</si>
  <si>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</si>
  <si>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</si>
  <si>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</si>
  <si>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</si>
  <si>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</si>
  <si>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</si>
  <si>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</si>
  <si>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</si>
  <si>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</si>
  <si>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</si>
  <si>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</si>
  <si>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</si>
  <si>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</si>
  <si>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</si>
  <si>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</si>
  <si>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</si>
  <si>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</si>
  <si>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</si>
  <si>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</si>
  <si>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</si>
  <si>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</si>
  <si>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</si>
  <si>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</si>
  <si>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</si>
  <si>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</si>
  <si>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</si>
  <si>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</si>
  <si>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</si>
  <si>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</si>
  <si>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</si>
  <si>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</si>
  <si>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</si>
  <si>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</si>
  <si>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</si>
  <si>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</si>
  <si>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</si>
  <si>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</si>
  <si>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</si>
  <si>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</si>
  <si>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</si>
  <si>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</si>
  <si>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</si>
  <si>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</si>
  <si>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</si>
  <si>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</si>
  <si>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</si>
  <si>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</si>
  <si>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</si>
  <si>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</si>
  <si>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</si>
  <si>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</si>
  <si>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</si>
  <si>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</si>
  <si>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</si>
  <si>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</si>
  <si>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</si>
  <si>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</si>
  <si>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</si>
  <si>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</si>
  <si>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</si>
  <si>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</si>
  <si>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</si>
  <si>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</si>
  <si>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</si>
  <si>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</si>
  <si>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</si>
  <si>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</si>
  <si>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</si>
  <si>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</si>
  <si>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</si>
  <si>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</si>
  <si>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</si>
  <si>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</si>
  <si>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</si>
  <si>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</si>
  <si>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</si>
  <si>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</si>
  <si>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</si>
  <si>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</si>
  <si>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</si>
  <si>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</si>
  <si>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</si>
  <si>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</si>
  <si>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</si>
  <si>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</si>
  <si>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</si>
  <si>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</si>
  <si>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</si>
  <si>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</si>
  <si>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</si>
  <si>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</si>
  <si>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</si>
  <si>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</si>
  <si>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</si>
  <si>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</si>
  <si>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</si>
  <si>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</si>
  <si>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</si>
  <si>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</si>
  <si>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</si>
  <si>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</si>
  <si>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</si>
  <si>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</si>
  <si>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</si>
  <si>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</si>
  <si>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</si>
  <si>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</si>
  <si>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</si>
  <si>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</si>
  <si>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</si>
  <si>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</si>
  <si>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</si>
  <si>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</si>
  <si>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</si>
  <si>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</si>
  <si>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</si>
  <si>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</si>
  <si>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</si>
  <si>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</si>
  <si>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</si>
  <si>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</si>
  <si>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</si>
  <si>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</si>
  <si>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</si>
  <si>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</si>
  <si>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</si>
  <si>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</si>
  <si>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</si>
  <si>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</si>
  <si>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</si>
  <si>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</si>
  <si>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</si>
  <si>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</si>
  <si>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</si>
  <si>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</si>
  <si>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</si>
  <si>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</si>
  <si>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</si>
  <si>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</si>
  <si>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</si>
  <si>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</si>
  <si>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</si>
  <si>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</si>
  <si>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</si>
  <si>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</si>
  <si>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</si>
  <si>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</si>
  <si>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</si>
  <si>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</si>
  <si>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</si>
  <si>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</si>
  <si>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</si>
  <si>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</si>
  <si>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</si>
  <si>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</si>
  <si>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</si>
  <si>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</si>
  <si>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</si>
  <si>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</si>
  <si>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</si>
  <si>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</si>
  <si>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</si>
  <si>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</si>
  <si>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</si>
  <si>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</si>
  <si>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</si>
  <si>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</si>
  <si>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</si>
  <si>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</si>
  <si>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</si>
  <si>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</si>
  <si>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</si>
  <si>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</si>
  <si>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</si>
  <si>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</si>
  <si>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</si>
  <si>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</si>
  <si>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</si>
  <si>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</si>
  <si>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</si>
  <si>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</si>
  <si>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</si>
  <si>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</si>
  <si>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</si>
  <si>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</si>
  <si>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</si>
  <si>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</si>
  <si>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</si>
  <si>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</si>
  <si>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</si>
  <si>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</si>
  <si>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</si>
  <si>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</si>
  <si>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</si>
  <si>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</si>
  <si>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</si>
  <si>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</si>
  <si>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</si>
  <si>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</si>
  <si>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</si>
  <si>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</si>
  <si>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</si>
  <si>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</si>
  <si>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</si>
  <si>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</si>
  <si>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</si>
  <si>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</si>
  <si>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</si>
  <si>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</si>
  <si>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</si>
  <si>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</si>
  <si>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</si>
  <si>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</si>
  <si>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</si>
  <si>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</si>
  <si>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</si>
  <si>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</si>
  <si>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</si>
  <si>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</si>
  <si>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</si>
  <si>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</si>
  <si>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</si>
  <si>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</si>
  <si>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</si>
  <si>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</si>
  <si>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</si>
  <si>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</si>
  <si>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</si>
  <si>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</si>
  <si>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</si>
  <si>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</si>
  <si>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</si>
  <si>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</si>
  <si>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</si>
  <si>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</si>
  <si>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</si>
  <si>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</si>
  <si>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</si>
  <si>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</si>
  <si>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</si>
  <si>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</si>
  <si>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</si>
  <si>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</si>
  <si>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</si>
  <si>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</si>
  <si>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</si>
  <si>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</si>
  <si>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</si>
  <si>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</si>
  <si>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</si>
  <si>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</si>
  <si>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</si>
  <si>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</si>
  <si>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</si>
  <si>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</si>
  <si>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</si>
  <si>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</si>
  <si>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</si>
  <si>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</si>
  <si>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</si>
  <si>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</si>
  <si>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</si>
  <si>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</si>
  <si>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</si>
  <si>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</si>
  <si>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</si>
  <si>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</si>
  <si>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</si>
  <si>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</si>
  <si>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</si>
  <si>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</si>
  <si>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</si>
  <si>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</si>
  <si>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</si>
  <si>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</si>
  <si>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</si>
  <si>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</si>
  <si>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</si>
  <si>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</si>
  <si>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</si>
  <si>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</si>
  <si>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</si>
  <si>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</si>
  <si>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</si>
  <si>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</si>
  <si>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</si>
  <si>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</si>
  <si>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</si>
  <si>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</si>
  <si>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</si>
  <si>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</si>
  <si>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</si>
  <si>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</si>
  <si>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</si>
  <si>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</si>
  <si>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</si>
  <si>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</si>
  <si>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</si>
  <si>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</si>
  <si>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</si>
  <si>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</si>
  <si>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</si>
  <si>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</si>
  <si>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</si>
  <si>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</si>
  <si>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</si>
  <si>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</si>
  <si>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</si>
  <si>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</si>
  <si>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</si>
  <si>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</si>
  <si>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</si>
  <si>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</si>
  <si>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</si>
  <si>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</si>
  <si>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</si>
  <si>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</si>
  <si>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</si>
  <si>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</si>
  <si>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</si>
  <si>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</si>
  <si>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</si>
  <si>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</si>
  <si>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</si>
  <si>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</si>
  <si>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</si>
  <si>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</si>
  <si>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</si>
  <si>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</si>
  <si>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</si>
  <si>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</si>
  <si>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</si>
  <si>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</si>
  <si>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</si>
  <si>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</si>
  <si>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</si>
  <si>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</si>
  <si>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</si>
  <si>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</si>
  <si>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</si>
  <si>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</si>
  <si>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</si>
  <si>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</si>
  <si>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</si>
  <si>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</si>
  <si>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</si>
  <si>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</si>
  <si>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</si>
  <si>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</si>
  <si>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</si>
  <si>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</si>
  <si>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</si>
  <si>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</si>
  <si>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</si>
  <si>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</si>
  <si>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</si>
  <si>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</si>
  <si>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</si>
  <si>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</si>
  <si>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</si>
  <si>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</si>
  <si>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</si>
  <si>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</si>
  <si>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</si>
  <si>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</si>
  <si>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</si>
  <si>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</si>
  <si>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</si>
  <si>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</si>
  <si>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</si>
  <si>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</si>
  <si>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</si>
  <si>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</si>
  <si>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</si>
  <si>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</si>
  <si>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</si>
  <si>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</si>
  <si>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</si>
  <si>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</si>
  <si>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</si>
  <si>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</si>
  <si>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</si>
  <si>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</si>
  <si>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</si>
  <si>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</si>
  <si>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</si>
  <si>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</si>
  <si>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</si>
  <si>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</si>
  <si>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</si>
  <si>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</si>
  <si>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</si>
  <si>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</si>
  <si>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</si>
  <si>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</si>
  <si>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</si>
  <si>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</si>
  <si>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</si>
  <si>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</si>
  <si>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</si>
  <si>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</si>
  <si>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</si>
  <si>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</si>
  <si>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</si>
  <si>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</si>
  <si>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</si>
  <si>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</si>
  <si>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</si>
  <si>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</si>
  <si>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</si>
  <si>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</si>
  <si>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</si>
  <si>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</si>
  <si>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</si>
  <si>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</si>
  <si>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</si>
  <si>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</si>
  <si>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</si>
  <si>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</si>
  <si>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</si>
  <si>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</si>
  <si>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</si>
  <si>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</si>
  <si>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</si>
  <si>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</si>
  <si>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</si>
  <si>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</si>
  <si>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</si>
  <si>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</si>
  <si>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</si>
  <si>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</si>
  <si>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</si>
  <si>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</si>
  <si>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</si>
  <si>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</si>
  <si>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</si>
  <si>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</si>
  <si>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</si>
  <si>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</si>
  <si>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</si>
  <si>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</si>
  <si>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</si>
  <si>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</si>
  <si>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</si>
  <si>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</si>
  <si>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</si>
  <si>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</si>
  <si>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</si>
  <si>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</si>
  <si>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</si>
  <si>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</si>
  <si>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</si>
  <si>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</si>
  <si>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</si>
  <si>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</si>
  <si>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</si>
  <si>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</si>
  <si>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</si>
  <si>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</si>
  <si>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</si>
  <si>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</si>
  <si>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</si>
  <si>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</si>
  <si>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</si>
  <si>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</si>
  <si>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</si>
  <si>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</si>
  <si>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</si>
  <si>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</si>
  <si>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</si>
  <si>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</si>
  <si>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</si>
  <si>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</si>
  <si>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</si>
  <si>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</si>
  <si>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</si>
  <si>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</si>
  <si>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</si>
  <si>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</si>
  <si>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</si>
  <si>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</si>
  <si>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</si>
  <si>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</si>
  <si>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</si>
  <si>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</si>
  <si>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</si>
  <si>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</si>
  <si>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</si>
  <si>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</si>
  <si>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</si>
  <si>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</si>
  <si>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</si>
  <si>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</si>
  <si>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</si>
  <si>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</si>
  <si>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</si>
  <si>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</si>
  <si>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</si>
  <si>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</si>
  <si>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</si>
  <si>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</si>
  <si>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</si>
  <si>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</si>
  <si>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</si>
  <si>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</si>
  <si>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</si>
  <si>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</si>
  <si>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</si>
  <si>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</si>
  <si>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</si>
  <si>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</si>
  <si>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</si>
  <si>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</si>
  <si>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</si>
  <si>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</si>
  <si>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</si>
  <si>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</si>
  <si>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</si>
  <si>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</si>
  <si>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</si>
  <si>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</si>
  <si>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</si>
  <si>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</si>
  <si>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</si>
  <si>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</si>
  <si>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</si>
  <si>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</si>
  <si>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</si>
  <si>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</si>
  <si>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</si>
  <si>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</si>
  <si>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</si>
  <si>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</si>
  <si>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</si>
  <si>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</si>
  <si>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</si>
  <si>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</si>
  <si>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</si>
  <si>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</si>
  <si>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</si>
  <si>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</si>
  <si>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</si>
  <si>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</si>
  <si>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</si>
  <si>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</si>
  <si>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</si>
  <si>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</si>
  <si>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</si>
  <si>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</si>
  <si>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</si>
  <si>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</si>
  <si>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</si>
  <si>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</si>
  <si>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</si>
  <si>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</si>
  <si>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</si>
  <si>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</si>
  <si>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</si>
  <si>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</si>
  <si>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</si>
  <si>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</si>
  <si>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</si>
  <si>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</si>
  <si>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</si>
  <si>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</si>
  <si>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</si>
  <si>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</si>
  <si>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</si>
  <si>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</si>
  <si>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</si>
  <si>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</si>
  <si>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</si>
  <si>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</si>
  <si>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</si>
  <si>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</si>
  <si>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</si>
  <si>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</si>
  <si>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</si>
  <si>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</si>
  <si>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</si>
  <si>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</si>
  <si>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</si>
  <si>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</si>
  <si>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</si>
  <si>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</si>
  <si>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</si>
  <si>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</si>
  <si>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</si>
  <si>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</si>
  <si>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</si>
  <si>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</si>
  <si>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</si>
  <si>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</si>
  <si>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</si>
  <si>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</si>
  <si>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</si>
  <si>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</si>
  <si>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</si>
  <si>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</si>
  <si>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</si>
  <si>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</si>
  <si>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</si>
  <si>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</si>
  <si>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</si>
  <si>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</si>
  <si>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</si>
  <si>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</si>
  <si>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</si>
  <si>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</si>
  <si>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</si>
  <si>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</si>
  <si>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</si>
  <si>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</si>
  <si>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</si>
  <si>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</si>
  <si>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</si>
  <si>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</si>
  <si>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</si>
  <si>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</si>
  <si>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</si>
  <si>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</si>
  <si>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</si>
  <si>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</si>
  <si>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</si>
  <si>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</si>
  <si>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</si>
  <si>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</si>
  <si>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</si>
  <si>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</si>
  <si>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</si>
  <si>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</si>
  <si>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</si>
  <si>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</si>
  <si>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</si>
  <si>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</si>
  <si>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</si>
  <si>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</si>
  <si>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</si>
  <si>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</si>
  <si>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</si>
  <si>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</si>
  <si>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</si>
  <si>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</si>
  <si>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</si>
  <si>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</si>
  <si>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</si>
  <si>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</si>
  <si>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</si>
  <si>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</si>
  <si>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</si>
  <si>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</si>
  <si>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</si>
  <si>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</si>
  <si>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</si>
  <si>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</si>
  <si>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</si>
  <si>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</si>
  <si>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</si>
  <si>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</si>
  <si>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</si>
  <si>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</si>
  <si>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</si>
  <si>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</si>
  <si>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</si>
  <si>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</si>
  <si>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</si>
  <si>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</si>
  <si>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</si>
  <si>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</si>
  <si>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</si>
  <si>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</si>
  <si>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</si>
  <si>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</si>
  <si>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</si>
  <si>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</si>
  <si>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</si>
  <si>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</si>
  <si>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</si>
  <si>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</si>
  <si>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</si>
  <si>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</si>
  <si>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</si>
  <si>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</si>
  <si>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</si>
  <si>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</si>
  <si>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</si>
  <si>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</si>
  <si>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</si>
  <si>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</si>
  <si>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</si>
  <si>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</si>
  <si>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</si>
  <si>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</si>
  <si>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</si>
  <si>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</si>
  <si>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</si>
  <si>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</si>
  <si>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</si>
  <si>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</si>
  <si>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</si>
  <si>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</si>
  <si>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</si>
  <si>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</si>
  <si>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</si>
  <si>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</si>
  <si>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</si>
  <si>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</si>
  <si>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</si>
  <si>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</si>
  <si>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</si>
  <si>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</si>
  <si>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</si>
  <si>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</si>
  <si>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</si>
  <si>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</si>
  <si>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</si>
  <si>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</si>
  <si>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</si>
  <si>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</si>
  <si>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</si>
  <si>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</si>
  <si>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</si>
  <si>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</si>
  <si>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</si>
  <si>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</si>
  <si>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</si>
  <si>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</si>
  <si>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</si>
  <si>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</si>
  <si>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</si>
  <si>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</si>
  <si>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</si>
  <si>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</si>
  <si>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</si>
  <si>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</si>
  <si>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</si>
  <si>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</si>
  <si>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</si>
  <si>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</si>
  <si>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</si>
  <si>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</si>
  <si>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</si>
  <si>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</si>
  <si>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</si>
  <si>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</si>
  <si>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</si>
  <si>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</si>
  <si>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</si>
  <si>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</si>
  <si>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</si>
  <si>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</si>
  <si>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</si>
  <si>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</si>
  <si>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</si>
  <si>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</si>
  <si>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</si>
  <si>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</si>
  <si>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</si>
  <si>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</si>
  <si>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</si>
  <si>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</si>
  <si>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</si>
  <si>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</si>
  <si>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</si>
  <si>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</si>
  <si>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</si>
  <si>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</si>
  <si>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</si>
  <si>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</si>
  <si>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</si>
  <si>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</si>
  <si>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</si>
  <si>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</si>
  <si>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</si>
  <si>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</si>
  <si>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</si>
  <si>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</si>
  <si>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</si>
  <si>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</si>
  <si>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</si>
  <si>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</si>
  <si>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</si>
  <si>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</si>
  <si>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</si>
  <si>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</si>
  <si>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</si>
  <si>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</si>
  <si>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</si>
  <si>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</si>
  <si>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</si>
  <si>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</si>
  <si>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</si>
  <si>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</si>
  <si>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</si>
  <si>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</si>
  <si>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</si>
  <si>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</si>
  <si>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</si>
  <si>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</si>
  <si>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</si>
  <si>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</si>
  <si>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</si>
  <si>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</si>
  <si>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</si>
  <si>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</si>
  <si>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</si>
  <si>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</si>
  <si>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</si>
  <si>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</si>
  <si>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</si>
  <si>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</si>
  <si>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</si>
  <si>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</si>
  <si>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</si>
  <si>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</si>
  <si>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</si>
  <si>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</si>
  <si>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</si>
  <si>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</si>
  <si>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</si>
  <si>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</si>
  <si>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</si>
  <si>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</si>
  <si>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</si>
  <si>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</si>
  <si>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</si>
  <si>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</si>
  <si>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</si>
  <si>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</si>
  <si>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</si>
  <si>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</si>
  <si>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</si>
  <si>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</si>
  <si>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</si>
  <si>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</si>
  <si>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</si>
  <si>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</si>
  <si>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</si>
  <si>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</si>
  <si>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</si>
  <si>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</si>
  <si>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</si>
  <si>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</si>
  <si>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</si>
  <si>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</si>
  <si>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</si>
  <si>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</si>
  <si>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</si>
  <si>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</si>
  <si>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</si>
  <si>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</si>
  <si>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</si>
  <si>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</si>
  <si>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</si>
  <si>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</si>
  <si>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</si>
  <si>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</si>
  <si>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</si>
  <si>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</si>
  <si>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</si>
  <si>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</si>
  <si>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</si>
  <si>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</si>
  <si>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</si>
  <si>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</si>
  <si>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</si>
  <si>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</si>
  <si>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</si>
  <si>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</si>
  <si>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</si>
  <si>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</si>
  <si>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</si>
  <si>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</si>
  <si>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</si>
  <si>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</si>
  <si>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</si>
  <si>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</si>
  <si>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</si>
  <si>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</si>
  <si>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</si>
  <si>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</si>
  <si>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</si>
  <si>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</si>
  <si>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</si>
  <si>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</si>
  <si>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</si>
  <si>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</si>
  <si>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</si>
  <si>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</si>
  <si>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</si>
  <si>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</si>
  <si>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</si>
  <si>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</si>
  <si>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</si>
  <si>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</si>
  <si>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</si>
  <si>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</si>
  <si>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</si>
  <si>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</si>
  <si>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</si>
  <si>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</si>
  <si>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</si>
  <si>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</si>
  <si>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</si>
  <si>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</si>
  <si>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</si>
  <si>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</si>
  <si>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</si>
  <si>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</si>
  <si>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</si>
  <si>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</si>
  <si>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</si>
  <si>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</si>
  <si>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</si>
  <si>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</si>
  <si>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</si>
  <si>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</si>
  <si>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</si>
  <si>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</si>
  <si>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</si>
  <si>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</si>
  <si>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</si>
  <si>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</si>
  <si>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</si>
  <si>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</si>
  <si>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</si>
  <si>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</si>
  <si>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</si>
  <si>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</si>
  <si>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</si>
  <si>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</si>
  <si>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</si>
  <si>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</si>
  <si>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</si>
  <si>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</si>
  <si>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</si>
  <si>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</si>
  <si>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</si>
  <si>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</si>
  <si>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</si>
  <si>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</si>
  <si>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</si>
  <si>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</si>
  <si>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</si>
  <si>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</si>
  <si>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</si>
  <si>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</si>
  <si>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</si>
  <si>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</si>
  <si>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</si>
  <si>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</si>
  <si>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</si>
  <si>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</si>
  <si>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</si>
  <si>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</si>
  <si>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</si>
  <si>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</si>
  <si>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</si>
  <si>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</si>
  <si>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</si>
  <si>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</si>
  <si>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</si>
  <si>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</si>
  <si>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</si>
  <si>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</si>
  <si>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</si>
  <si>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</si>
  <si>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</si>
  <si>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</si>
  <si>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</si>
  <si>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</si>
  <si>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</si>
  <si>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</si>
  <si>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</si>
  <si>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</si>
  <si>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</si>
  <si>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</si>
  <si>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</si>
  <si>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</si>
  <si>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</si>
  <si>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</si>
  <si>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</si>
  <si>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</si>
  <si>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</si>
  <si>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</si>
  <si>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</si>
  <si>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</si>
  <si>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</si>
  <si>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</si>
  <si>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</si>
  <si>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</si>
  <si>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</si>
  <si>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</si>
  <si>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</si>
  <si>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</si>
  <si>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</si>
  <si>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</si>
  <si>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</si>
  <si>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</si>
  <si>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</si>
  <si>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</si>
  <si>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</si>
  <si>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</si>
  <si>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</si>
  <si>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</si>
  <si>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</si>
  <si>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</si>
  <si>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</si>
  <si>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</si>
  <si>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</si>
  <si>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</si>
  <si>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</si>
  <si>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</si>
  <si>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</si>
  <si>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</si>
  <si>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</si>
  <si>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</si>
  <si>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</si>
  <si>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</si>
  <si>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</si>
  <si>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</si>
  <si>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</si>
  <si>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</si>
  <si>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</si>
  <si>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</si>
  <si>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</si>
  <si>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</si>
  <si>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</si>
  <si>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</si>
  <si>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</si>
  <si>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</si>
  <si>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</si>
  <si>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</si>
  <si>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</si>
  <si>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</si>
  <si>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</si>
  <si>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</si>
  <si>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</si>
  <si>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</si>
  <si>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</si>
  <si>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</si>
  <si>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</si>
  <si>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</si>
  <si>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</si>
  <si>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</si>
  <si>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</si>
  <si>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</si>
  <si>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</si>
  <si>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</si>
  <si>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</si>
  <si>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</si>
  <si>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</si>
  <si>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</si>
  <si>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</si>
  <si>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</si>
  <si>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</si>
  <si>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</si>
  <si>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</si>
  <si>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</si>
  <si>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</si>
  <si>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</si>
  <si>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</si>
  <si>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</si>
  <si>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</si>
  <si>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</si>
  <si>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</si>
  <si>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</si>
  <si>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</si>
  <si>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</si>
  <si>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</si>
  <si>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</si>
  <si>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</si>
  <si>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</si>
  <si>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</si>
  <si>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</si>
  <si>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</si>
  <si>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</si>
  <si>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</si>
  <si>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</si>
  <si>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</si>
  <si>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</si>
  <si>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</si>
  <si>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</si>
  <si>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</si>
  <si>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</si>
  <si>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</si>
  <si>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</si>
  <si>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</si>
  <si>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</si>
  <si>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</si>
  <si>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</si>
  <si>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</si>
  <si>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</si>
  <si>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</si>
  <si>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</si>
  <si>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</si>
  <si>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</si>
  <si>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</si>
  <si>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</si>
  <si>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</si>
  <si>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</si>
  <si>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</si>
  <si>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</si>
  <si>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</si>
  <si>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</si>
  <si>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</si>
  <si>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</si>
  <si>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</si>
  <si>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</si>
  <si>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</si>
  <si>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</si>
  <si>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</si>
  <si>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</si>
  <si>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</si>
  <si>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</si>
  <si>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</si>
  <si>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</si>
  <si>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</si>
  <si>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</si>
  <si>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</si>
  <si>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</si>
  <si>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</si>
  <si>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</si>
  <si>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</si>
  <si>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</si>
  <si>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</si>
  <si>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</si>
  <si>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</si>
  <si>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</si>
  <si>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</si>
  <si>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</si>
  <si>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</si>
  <si>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</si>
  <si>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</si>
  <si>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</si>
  <si>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</si>
  <si>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</si>
  <si>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</si>
  <si>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</si>
  <si>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</si>
  <si>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</si>
  <si>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</si>
  <si>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</si>
  <si>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</si>
  <si>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</si>
  <si>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</si>
  <si>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</si>
  <si>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</si>
  <si>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</si>
  <si>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</si>
  <si>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</si>
  <si>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</si>
  <si>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</si>
  <si>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</si>
  <si>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</si>
  <si>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</si>
  <si>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</si>
  <si>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</si>
  <si>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</si>
  <si>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</si>
  <si>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</si>
  <si>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</si>
  <si>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</si>
  <si>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</si>
  <si>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</si>
  <si>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</si>
  <si>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</si>
  <si>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</si>
  <si>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</si>
  <si>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</si>
  <si>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</si>
  <si>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</si>
  <si>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</si>
  <si>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</si>
  <si>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</si>
  <si>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</si>
  <si>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</si>
  <si>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</si>
  <si>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</si>
  <si>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</si>
  <si>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</si>
  <si>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</si>
  <si>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</si>
  <si>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</si>
  <si>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</si>
  <si>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</si>
  <si>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</si>
  <si>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</si>
  <si>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</si>
  <si>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</si>
  <si>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</si>
  <si>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</si>
  <si>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</si>
  <si>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</si>
  <si>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</si>
  <si>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</si>
  <si>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</si>
  <si>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</si>
  <si>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</si>
  <si>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</si>
  <si>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</si>
  <si>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</si>
  <si>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</si>
  <si>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</si>
  <si>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</si>
  <si>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</si>
  <si>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</si>
  <si>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</si>
  <si>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</si>
  <si>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</si>
  <si>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</si>
  <si>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</si>
  <si>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</si>
  <si>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</si>
  <si>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</si>
  <si>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</si>
  <si>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</si>
  <si>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</si>
  <si>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</si>
  <si>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</si>
  <si>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</si>
  <si>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</si>
  <si>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</si>
  <si>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</si>
  <si>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</si>
  <si>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</si>
  <si>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</si>
  <si>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</si>
  <si>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</si>
  <si>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</si>
  <si>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</si>
  <si>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</si>
  <si>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</si>
  <si>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</si>
  <si>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</si>
  <si>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</si>
  <si>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</si>
  <si>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</si>
  <si>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</si>
  <si>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</si>
  <si>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</si>
  <si>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</si>
  <si>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</si>
  <si>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</si>
  <si>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</si>
  <si>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</si>
  <si>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</si>
  <si>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</si>
  <si>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</si>
  <si>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</si>
  <si>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</si>
  <si>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</si>
  <si>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</si>
  <si>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</si>
  <si>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</si>
  <si>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</si>
  <si>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</si>
  <si>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</si>
  <si>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</si>
  <si>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</si>
  <si>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</si>
  <si>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</si>
  <si>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</si>
  <si>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</si>
  <si>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</si>
  <si>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</si>
  <si>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</si>
  <si>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</si>
  <si>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</si>
  <si>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</si>
  <si>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</si>
  <si>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</si>
  <si>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</si>
  <si>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</si>
  <si>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</si>
  <si>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</si>
  <si>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</si>
  <si>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</si>
  <si>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</si>
  <si>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</si>
  <si>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</si>
  <si>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</si>
  <si>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</si>
  <si>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</si>
  <si>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</si>
  <si>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</si>
  <si>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</si>
  <si>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</si>
  <si>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</si>
  <si>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</si>
  <si>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</si>
  <si>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</si>
  <si>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</si>
  <si>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</si>
  <si>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</si>
  <si>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</si>
  <si>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</si>
  <si>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</si>
  <si>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</si>
  <si>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</si>
  <si>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</si>
  <si>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</si>
  <si>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</si>
  <si>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</si>
  <si>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</si>
  <si>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</si>
  <si>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</si>
  <si>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</si>
  <si>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</si>
  <si>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</si>
  <si>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</si>
  <si>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</si>
  <si>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</si>
  <si>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</si>
  <si>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</si>
  <si>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</si>
  <si>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</si>
  <si>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</si>
  <si>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</si>
  <si>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</si>
  <si>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</si>
  <si>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</si>
  <si>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</si>
  <si>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</si>
  <si>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</si>
  <si>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</si>
  <si>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</si>
  <si>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</si>
  <si>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</si>
  <si>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</si>
  <si>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</si>
  <si>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</si>
  <si>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</si>
  <si>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</si>
  <si>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</si>
  <si>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</si>
  <si>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</si>
  <si>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</si>
  <si>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</si>
  <si>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</si>
  <si>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</si>
  <si>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</si>
  <si>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</si>
  <si>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</si>
  <si>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</si>
  <si>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</si>
  <si>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</si>
  <si>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</si>
  <si>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</si>
  <si>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</si>
  <si>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</si>
  <si>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</si>
  <si>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</si>
  <si>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</si>
  <si>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</si>
  <si>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</si>
  <si>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</si>
  <si>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</si>
  <si>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</si>
  <si>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</si>
  <si>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</si>
  <si>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</si>
  <si>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</si>
  <si>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</si>
  <si>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</si>
  <si>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</si>
  <si>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</si>
  <si>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</si>
  <si>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</si>
  <si>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</si>
  <si>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</si>
  <si>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</si>
  <si>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</si>
  <si>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</si>
  <si>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</si>
  <si>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</si>
  <si>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</si>
  <si>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</si>
  <si>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</si>
  <si>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</si>
  <si>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</si>
  <si>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</si>
  <si>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</si>
  <si>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</si>
  <si>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</si>
  <si>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</si>
  <si>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</si>
  <si>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</si>
  <si>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</si>
  <si>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</si>
  <si>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</si>
  <si>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</si>
  <si>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</si>
  <si>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</si>
  <si>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</si>
  <si>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</si>
  <si>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</si>
  <si>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</si>
  <si>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</si>
  <si>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</si>
  <si>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</si>
  <si>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</si>
  <si>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</si>
  <si>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</si>
  <si>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</si>
  <si>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</si>
  <si>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</si>
  <si>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</si>
  <si>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</si>
  <si>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</si>
  <si>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</si>
  <si>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</si>
  <si>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</si>
  <si>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</si>
  <si>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</si>
  <si>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</si>
  <si>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</si>
  <si>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</si>
  <si>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</si>
  <si>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</si>
  <si>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</si>
  <si>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</si>
  <si>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</si>
  <si>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</si>
  <si>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</si>
  <si>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</si>
  <si>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</si>
  <si>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</si>
  <si>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</si>
  <si>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</si>
  <si>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</si>
  <si>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</si>
  <si>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</si>
  <si>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</si>
  <si>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</si>
  <si>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</si>
  <si>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</si>
  <si>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</si>
  <si>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</si>
  <si>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</si>
  <si>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</si>
  <si>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</si>
  <si>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</si>
  <si>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</si>
  <si>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</si>
  <si>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</si>
  <si>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</si>
  <si>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</si>
  <si>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</si>
  <si>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</si>
  <si>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</si>
  <si>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</si>
  <si>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</si>
  <si>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</si>
  <si>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</si>
  <si>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</si>
  <si>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</si>
  <si>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</si>
  <si>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</si>
  <si>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</si>
  <si>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</si>
  <si>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</si>
  <si>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</si>
  <si>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</si>
  <si>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</si>
  <si>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</si>
  <si>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</si>
  <si>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</si>
  <si>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</si>
  <si>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</si>
  <si>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</si>
  <si>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</si>
  <si>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</si>
  <si>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</si>
  <si>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</si>
  <si>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</si>
  <si>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</si>
  <si>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</si>
  <si>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</si>
  <si>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</si>
  <si>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</si>
  <si>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</si>
  <si>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</si>
  <si>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</si>
  <si>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</si>
  <si>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</si>
  <si>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</si>
  <si>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</si>
  <si>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</si>
  <si>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</si>
  <si>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</si>
  <si>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</si>
  <si>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</si>
  <si>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</si>
  <si>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</si>
  <si>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</si>
  <si>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</si>
  <si>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</si>
  <si>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</si>
  <si>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</si>
  <si>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</si>
  <si>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</si>
  <si>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</si>
  <si>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</si>
  <si>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</si>
  <si>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</si>
  <si>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</si>
  <si>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</si>
  <si>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</si>
  <si>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</si>
  <si>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</si>
  <si>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</si>
  <si>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</si>
  <si>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</si>
  <si>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</si>
  <si>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</si>
  <si>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</si>
  <si>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</si>
  <si>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</si>
  <si>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</si>
  <si>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</si>
  <si>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</si>
  <si>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</si>
  <si>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</si>
  <si>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</si>
  <si>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</si>
  <si>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</si>
  <si>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</si>
  <si>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</si>
  <si>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</si>
  <si>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</si>
  <si>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</si>
  <si>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</si>
  <si>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</si>
  <si>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</si>
  <si>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</si>
  <si>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</si>
  <si>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</si>
  <si>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</si>
  <si>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</si>
  <si>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</si>
  <si>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</si>
  <si>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</si>
  <si>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</si>
  <si>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</si>
  <si>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</si>
  <si>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</si>
  <si>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</si>
  <si>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</si>
  <si>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</si>
  <si>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</si>
  <si>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</si>
  <si>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</si>
  <si>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</si>
  <si>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</si>
  <si>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</si>
  <si>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</si>
  <si>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</si>
  <si>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</si>
  <si>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</si>
  <si>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</si>
  <si>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</si>
  <si>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</si>
  <si>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</si>
  <si>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</si>
  <si>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</si>
  <si>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</si>
  <si>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</si>
  <si>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</si>
  <si>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</si>
  <si>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</si>
  <si>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</si>
  <si>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</si>
  <si>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</si>
  <si>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</si>
  <si>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</si>
  <si>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</si>
  <si>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</si>
  <si>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</si>
  <si>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</si>
  <si>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</si>
  <si>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</si>
  <si>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</si>
  <si>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</si>
  <si>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</si>
  <si>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</si>
  <si>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</si>
  <si>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</si>
  <si>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</si>
  <si>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</si>
  <si>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</si>
  <si>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</si>
  <si>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</si>
  <si>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</si>
  <si>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</si>
  <si>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</si>
  <si>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</si>
  <si>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</si>
  <si>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</si>
  <si>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</si>
  <si>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</si>
  <si>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</si>
  <si>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</si>
  <si>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</si>
  <si>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</si>
  <si>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</si>
  <si>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</si>
  <si>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</si>
  <si>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</si>
  <si>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</si>
  <si>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</si>
  <si>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</si>
  <si>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</si>
  <si>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</si>
  <si>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</si>
  <si>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</si>
  <si>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</si>
  <si>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</si>
  <si>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</si>
  <si>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</si>
  <si>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</si>
  <si>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</si>
  <si>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</si>
  <si>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</si>
  <si>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</si>
  <si>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</si>
  <si>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</si>
  <si>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</si>
  <si>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</si>
  <si>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</si>
  <si>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</si>
  <si>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</si>
  <si>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</si>
  <si>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</si>
  <si>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</si>
  <si>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</si>
  <si>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</si>
  <si>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</si>
  <si>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</si>
  <si>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</si>
  <si>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</si>
  <si>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</si>
  <si>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</si>
  <si>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</si>
  <si>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</si>
  <si>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</si>
  <si>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</si>
  <si>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</si>
  <si>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</si>
  <si>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</si>
  <si>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</si>
  <si>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</si>
  <si>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</si>
  <si>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</si>
  <si>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</si>
  <si>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</si>
  <si>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</si>
  <si>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</si>
  <si>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</si>
  <si>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</si>
  <si>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</si>
  <si>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</si>
  <si>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</si>
  <si>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</si>
  <si>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</si>
  <si>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</si>
  <si>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</si>
  <si>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</si>
  <si>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</si>
  <si>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</si>
  <si>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</si>
  <si>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</si>
  <si>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</si>
  <si>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</si>
  <si>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</si>
  <si>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</si>
  <si>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</si>
  <si>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</si>
  <si>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</si>
  <si>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</si>
  <si>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</si>
  <si>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</si>
  <si>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</si>
  <si>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</si>
  <si>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</si>
  <si>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</si>
  <si>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</si>
  <si>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</si>
  <si>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</si>
  <si>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</si>
  <si>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</si>
  <si>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</si>
  <si>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</si>
  <si>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</si>
  <si>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</si>
  <si>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</si>
  <si>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</si>
  <si>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</si>
  <si>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</si>
  <si>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</si>
  <si>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</si>
  <si>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</si>
  <si>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</si>
  <si>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</si>
  <si>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</si>
  <si>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</si>
  <si>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</si>
  <si>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</si>
  <si>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</si>
  <si>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</si>
  <si>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</si>
  <si>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</si>
  <si>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</si>
  <si>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</si>
  <si>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</si>
  <si>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</si>
  <si>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</si>
  <si>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</si>
  <si>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</si>
  <si>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</si>
  <si>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</si>
  <si>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</si>
  <si>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</si>
  <si>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</si>
  <si>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</si>
  <si>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</si>
  <si>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</si>
  <si>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</si>
  <si>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</si>
  <si>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</si>
  <si>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</si>
  <si>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</si>
  <si>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</si>
  <si>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</si>
  <si>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</si>
  <si>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</si>
  <si>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</si>
  <si>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</si>
  <si>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</si>
  <si>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</si>
  <si>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</si>
  <si>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</si>
  <si>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</si>
  <si>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</si>
  <si>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</si>
  <si>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</si>
  <si>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</si>
  <si>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</si>
  <si>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</si>
  <si>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</si>
  <si>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</si>
  <si>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</si>
  <si>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</si>
  <si>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</si>
  <si>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</si>
  <si>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</si>
  <si>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</si>
  <si>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</si>
  <si>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</si>
  <si>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</si>
  <si>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</si>
  <si>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</si>
  <si>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</si>
  <si>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</si>
  <si>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</si>
  <si>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</si>
  <si>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</si>
  <si>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</si>
  <si>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</si>
  <si>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</si>
  <si>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</si>
  <si>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</si>
  <si>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</si>
  <si>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</si>
  <si>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</si>
  <si>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</si>
  <si>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</si>
  <si>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</si>
  <si>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</si>
  <si>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</si>
  <si>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</si>
  <si>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</si>
  <si>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</si>
  <si>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</si>
  <si>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</si>
  <si>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</si>
  <si>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</si>
  <si>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</si>
  <si>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</si>
  <si>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</si>
  <si>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</si>
  <si>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</si>
  <si>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</si>
  <si>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</si>
  <si>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</si>
  <si>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</si>
  <si>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</si>
  <si>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</si>
  <si>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</si>
  <si>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</si>
  <si>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</si>
  <si>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</si>
  <si>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</si>
  <si>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</si>
  <si>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</si>
  <si>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</si>
  <si>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</si>
  <si>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</si>
  <si>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</si>
  <si>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</si>
  <si>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</si>
  <si>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</si>
  <si>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</si>
  <si>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</si>
  <si>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</si>
  <si>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</si>
  <si>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</si>
  <si>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</si>
  <si>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</si>
  <si>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</si>
  <si>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</si>
  <si>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</si>
  <si>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</si>
  <si>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</si>
  <si>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</si>
  <si>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</si>
  <si>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</si>
  <si>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</si>
  <si>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</si>
  <si>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</si>
  <si>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</si>
  <si>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</si>
  <si>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</si>
  <si>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</si>
  <si>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</si>
  <si>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</si>
  <si>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</si>
  <si>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</si>
  <si>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</si>
  <si>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</si>
  <si>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</si>
  <si>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</si>
  <si>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</si>
  <si>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</si>
  <si>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</si>
  <si>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</si>
  <si>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</si>
  <si>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</si>
  <si>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</si>
  <si>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</si>
  <si>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</si>
  <si>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</si>
  <si>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</si>
  <si>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</si>
  <si>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</si>
  <si>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</si>
  <si>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</si>
  <si>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</si>
  <si>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</si>
  <si>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</si>
  <si>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</si>
  <si>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</si>
  <si>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</si>
  <si>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</si>
  <si>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</si>
  <si>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</si>
  <si>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</si>
  <si>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</si>
  <si>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</si>
  <si>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</si>
  <si>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</si>
  <si>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</si>
  <si>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</si>
  <si>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</si>
  <si>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</si>
  <si>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</si>
  <si>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</si>
  <si>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</si>
  <si>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</si>
  <si>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</si>
  <si>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</si>
  <si>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</si>
  <si>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</si>
  <si>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</si>
  <si>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</si>
  <si>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</si>
  <si>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</si>
  <si>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</si>
  <si>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</si>
  <si>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</si>
  <si>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</si>
  <si>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</si>
  <si>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</si>
  <si>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</si>
  <si>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</si>
  <si>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</si>
  <si>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</si>
  <si>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</si>
  <si>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</si>
  <si>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</si>
  <si>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</si>
  <si>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</si>
  <si>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</si>
  <si>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</si>
  <si>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</si>
  <si>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</si>
  <si>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</si>
  <si>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</si>
  <si>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</si>
  <si>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</si>
  <si>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</si>
  <si>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</si>
  <si>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</si>
  <si>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</si>
  <si>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</si>
  <si>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</si>
  <si>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</si>
  <si>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</si>
  <si>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</si>
  <si>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</si>
  <si>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</si>
  <si>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</si>
  <si>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</si>
  <si>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</si>
  <si>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</si>
  <si>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</si>
  <si>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</si>
  <si>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</si>
  <si>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</si>
  <si>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</si>
  <si>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</si>
  <si>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</si>
  <si>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</si>
  <si>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</si>
  <si>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</si>
  <si>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</si>
  <si>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</si>
  <si>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</si>
  <si>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</si>
  <si>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</si>
  <si>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</si>
  <si>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</si>
  <si>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</si>
  <si>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</si>
  <si>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</si>
  <si>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</si>
  <si>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</si>
  <si>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</si>
  <si>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</si>
  <si>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</si>
  <si>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</si>
  <si>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</si>
  <si>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</si>
  <si>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</si>
  <si>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</si>
  <si>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</si>
  <si>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</si>
  <si>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</si>
  <si>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</si>
  <si>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</si>
  <si>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</si>
  <si>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</si>
  <si>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</si>
  <si>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</si>
  <si>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</si>
  <si>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</si>
  <si>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</si>
  <si>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</si>
  <si>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</si>
  <si>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</si>
  <si>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</si>
  <si>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</si>
  <si>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</si>
  <si>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</si>
  <si>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</si>
  <si>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</si>
  <si>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</si>
  <si>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</si>
  <si>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</si>
  <si>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</si>
  <si>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</si>
  <si>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</si>
  <si>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</si>
  <si>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</si>
  <si>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</si>
  <si>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</si>
  <si>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</si>
  <si>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</si>
  <si>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</si>
  <si>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</si>
  <si>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</si>
  <si>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</si>
  <si>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</si>
  <si>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</si>
  <si>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</si>
  <si>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</si>
  <si>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</si>
  <si>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</si>
  <si>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</si>
  <si>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</si>
  <si>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</si>
  <si>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</si>
  <si>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</si>
  <si>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</si>
  <si>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</si>
  <si>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</si>
  <si>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</si>
  <si>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</si>
  <si>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</si>
  <si>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</si>
  <si>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</si>
  <si>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</si>
  <si>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</si>
  <si>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</si>
  <si>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</si>
  <si>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</si>
  <si>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</si>
  <si>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</si>
  <si>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</si>
  <si>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</si>
  <si>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</si>
  <si>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</si>
  <si>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</si>
  <si>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</si>
  <si>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</si>
  <si>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</si>
  <si>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</si>
  <si>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</si>
  <si>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</si>
  <si>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</si>
  <si>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</si>
  <si>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</si>
  <si>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</si>
  <si>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</si>
  <si>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</si>
  <si>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</si>
  <si>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</si>
  <si>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</si>
  <si>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</si>
  <si>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</si>
  <si>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</si>
  <si>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</si>
  <si>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</si>
  <si>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</si>
  <si>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</si>
  <si>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</si>
  <si>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</si>
  <si>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</si>
  <si>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</si>
  <si>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</si>
  <si>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</si>
  <si>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</si>
  <si>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</si>
  <si>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</si>
  <si>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</si>
  <si>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</si>
  <si>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</si>
  <si>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</si>
  <si>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</si>
  <si>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</si>
  <si>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</si>
  <si>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</si>
  <si>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</si>
  <si>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</si>
  <si>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</si>
  <si>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</si>
  <si>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</si>
  <si>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</si>
  <si>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</si>
  <si>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</si>
  <si>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</si>
  <si>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</si>
  <si>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</si>
  <si>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</si>
  <si>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</si>
  <si>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</si>
  <si>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</si>
  <si>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</si>
  <si>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</si>
  <si>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</si>
  <si>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</si>
  <si>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</si>
  <si>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</si>
  <si>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</si>
  <si>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</si>
  <si>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</si>
  <si>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</si>
  <si>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</si>
  <si>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</si>
  <si>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</si>
  <si>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</si>
  <si>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</si>
  <si>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</si>
  <si>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</si>
  <si>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</si>
  <si>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</si>
  <si>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</si>
  <si>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</si>
  <si>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</si>
  <si>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</si>
  <si>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</si>
  <si>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</si>
  <si>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</si>
  <si>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</si>
  <si>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</si>
  <si>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</si>
  <si>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</si>
  <si>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</si>
  <si>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</si>
  <si>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</si>
  <si>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</si>
  <si>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</si>
  <si>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</si>
  <si>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</si>
  <si>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</si>
  <si>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</si>
  <si>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</si>
  <si>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</si>
  <si>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</si>
  <si>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</si>
  <si>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</si>
  <si>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</si>
  <si>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</si>
  <si>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</si>
  <si>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</si>
  <si>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</si>
  <si>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</si>
  <si>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</si>
  <si>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</si>
  <si>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</si>
  <si>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</si>
  <si>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</si>
  <si>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</si>
  <si>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</si>
  <si>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</si>
  <si>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</si>
  <si>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</si>
  <si>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</si>
  <si>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</si>
  <si>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</si>
  <si>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</si>
  <si>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</si>
  <si>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</si>
  <si>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</si>
  <si>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</si>
  <si>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</si>
  <si>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</si>
  <si>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</si>
  <si>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</si>
  <si>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</si>
  <si>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</si>
  <si>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</si>
  <si>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</si>
  <si>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</si>
  <si>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</si>
  <si>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</si>
  <si>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</si>
  <si>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</si>
  <si>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</si>
  <si>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</si>
  <si>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</si>
  <si>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</si>
  <si>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</si>
  <si>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</si>
  <si>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</si>
  <si>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</si>
  <si>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</si>
  <si>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</si>
  <si>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</si>
  <si>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</si>
  <si>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</si>
  <si>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</si>
  <si>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</si>
  <si>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</si>
  <si>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</si>
  <si>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</si>
  <si>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</si>
  <si>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</si>
  <si>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</si>
  <si>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</si>
  <si>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</si>
  <si>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</si>
  <si>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</si>
  <si>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</si>
  <si>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</si>
  <si>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</si>
  <si>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</si>
  <si>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</si>
  <si>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</si>
  <si>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</si>
  <si>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</si>
  <si>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</si>
  <si>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</si>
  <si>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</si>
  <si>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</si>
  <si>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</si>
  <si>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</si>
  <si>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</si>
  <si>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</si>
  <si>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</si>
  <si>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</si>
  <si>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</si>
  <si>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</si>
  <si>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</si>
  <si>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</si>
  <si>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</si>
  <si>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</si>
  <si>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</si>
  <si>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</si>
  <si>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</si>
  <si>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</si>
  <si>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</si>
  <si>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</si>
  <si>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</si>
  <si>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</si>
  <si>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</si>
  <si>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</si>
  <si>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</si>
  <si>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</si>
  <si>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</si>
  <si>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</si>
  <si>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</si>
  <si>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</si>
  <si>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</si>
  <si>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</si>
  <si>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</si>
  <si>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</si>
  <si>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</si>
  <si>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</si>
  <si>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</si>
  <si>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</si>
  <si>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</si>
  <si>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</si>
  <si>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</si>
  <si>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</si>
  <si>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</si>
  <si>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</si>
  <si>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</si>
  <si>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</si>
  <si>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</si>
  <si>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</si>
  <si>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</si>
  <si>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</si>
  <si>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</si>
  <si>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</si>
  <si>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</si>
  <si>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</si>
  <si>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</si>
  <si>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</si>
  <si>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</si>
  <si>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</si>
  <si>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</si>
  <si>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</si>
  <si>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</si>
  <si>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</si>
  <si>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</si>
  <si>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</si>
  <si>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</si>
  <si>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</si>
  <si>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</si>
  <si>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</si>
  <si>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</si>
  <si>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</si>
  <si>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</si>
  <si>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</si>
  <si>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</si>
  <si>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</si>
  <si>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</si>
  <si>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</si>
  <si>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</si>
  <si>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</si>
  <si>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</si>
  <si>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</si>
  <si>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</si>
  <si>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</si>
  <si>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</si>
  <si>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</si>
  <si>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</si>
  <si>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</si>
  <si>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</si>
  <si>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</si>
  <si>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</si>
  <si>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</si>
  <si>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</si>
  <si>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</si>
  <si>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</si>
  <si>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</si>
  <si>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</si>
  <si>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</si>
  <si>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</si>
  <si>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</si>
  <si>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</si>
  <si>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</si>
  <si>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</si>
  <si>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</si>
  <si>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</si>
  <si>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</si>
  <si>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</si>
  <si>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</si>
  <si>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</si>
  <si>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</si>
  <si>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</si>
  <si>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</si>
  <si>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</si>
  <si>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</si>
  <si>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</si>
  <si>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</si>
  <si>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</si>
  <si>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</si>
  <si>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</si>
  <si>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</si>
  <si>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</si>
  <si>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</si>
  <si>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</si>
  <si>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</si>
  <si>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</si>
  <si>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</si>
  <si>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</si>
  <si>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</si>
  <si>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</si>
  <si>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</si>
  <si>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</si>
  <si>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</si>
  <si>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</si>
  <si>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</si>
  <si>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</si>
  <si>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</si>
  <si>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</si>
  <si>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</si>
  <si>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</si>
  <si>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</si>
  <si>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</si>
  <si>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</si>
  <si>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</si>
  <si>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</si>
  <si>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</si>
  <si>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</si>
  <si>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</si>
  <si>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</si>
  <si>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</si>
  <si>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</si>
  <si>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</si>
  <si>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</si>
  <si>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</si>
  <si>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</si>
  <si>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</si>
  <si>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</si>
  <si>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</si>
  <si>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</si>
  <si>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</si>
  <si>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</si>
  <si>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</si>
  <si>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</si>
  <si>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</si>
  <si>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</si>
  <si>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</si>
  <si>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</si>
  <si>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</si>
  <si>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</si>
  <si>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</si>
  <si>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</si>
  <si>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</si>
  <si>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</si>
  <si>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</si>
  <si>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</si>
  <si>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</si>
  <si>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</si>
  <si>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</si>
  <si>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</si>
  <si>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</si>
  <si>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</si>
  <si>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</si>
  <si>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</si>
  <si>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</si>
  <si>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</si>
  <si>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</si>
  <si>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</si>
  <si>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</si>
  <si>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</si>
  <si>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</si>
  <si>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</si>
  <si>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</si>
  <si>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</si>
  <si>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</si>
  <si>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</si>
  <si>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</si>
  <si>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</si>
  <si>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</si>
  <si>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</si>
  <si>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</si>
  <si>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</si>
  <si>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</si>
  <si>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</si>
  <si>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</si>
  <si>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</si>
  <si>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</si>
  <si>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</si>
  <si>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</si>
  <si>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</si>
  <si>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</si>
  <si>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</si>
  <si>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</si>
  <si>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</si>
  <si>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</si>
  <si>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</si>
  <si>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</si>
  <si>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</si>
  <si>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</si>
  <si>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</si>
  <si>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</si>
  <si>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</si>
  <si>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</si>
  <si>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</si>
  <si>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</si>
  <si>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</si>
  <si>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</si>
  <si>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</si>
  <si>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</si>
  <si>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</si>
  <si>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</si>
  <si>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</si>
  <si>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</si>
  <si>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</si>
  <si>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</si>
  <si>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</si>
  <si>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</si>
  <si>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</si>
  <si>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</si>
  <si>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</si>
  <si>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</si>
  <si>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</si>
  <si>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</si>
  <si>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</si>
  <si>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</si>
  <si>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</si>
  <si>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</si>
  <si>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</si>
  <si>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</si>
  <si>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</si>
  <si>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</si>
  <si>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</si>
  <si>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</si>
  <si>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</si>
  <si>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</si>
  <si>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</si>
  <si>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</si>
  <si>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</si>
  <si>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</si>
  <si>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</si>
  <si>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</si>
  <si>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</si>
  <si>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</si>
  <si>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</si>
  <si>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</si>
  <si>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</si>
  <si>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</si>
  <si>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</si>
  <si>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</si>
  <si>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</si>
  <si>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</si>
  <si>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</si>
  <si>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</si>
  <si>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</si>
  <si>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</si>
  <si>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</si>
  <si>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</si>
  <si>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</si>
  <si>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</si>
  <si>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</si>
  <si>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</si>
  <si>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</si>
  <si>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</si>
  <si>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</si>
  <si>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</si>
  <si>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</si>
  <si>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</si>
  <si>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</si>
  <si>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</si>
  <si>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</si>
  <si>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</si>
  <si>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</si>
  <si>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</si>
  <si>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</si>
  <si>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</si>
  <si>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</si>
  <si>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</si>
  <si>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</si>
  <si>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</si>
  <si>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</si>
  <si>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</si>
  <si>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</si>
  <si>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</si>
  <si>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</si>
  <si>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</si>
  <si>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</si>
  <si>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</si>
  <si>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</si>
  <si>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</si>
  <si>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</si>
  <si>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</si>
  <si>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</si>
  <si>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</si>
  <si>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</si>
  <si>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</si>
  <si>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</si>
  <si>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</si>
  <si>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</si>
  <si>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</si>
  <si>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</si>
  <si>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</si>
  <si>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</si>
  <si>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</si>
  <si>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</si>
  <si>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</si>
  <si>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</si>
  <si>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</si>
  <si>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</si>
  <si>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</si>
  <si>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</si>
  <si>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</si>
  <si>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</si>
  <si>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</si>
  <si>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</si>
  <si>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</si>
  <si>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</si>
  <si>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</si>
  <si>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</si>
  <si>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</si>
  <si>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</si>
  <si>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</si>
  <si>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</si>
  <si>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</si>
  <si>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</si>
  <si>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</si>
  <si>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</si>
  <si>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</si>
  <si>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</si>
  <si>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</si>
  <si>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</si>
  <si>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</si>
  <si>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</si>
  <si>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</si>
  <si>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</si>
  <si>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</si>
  <si>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</si>
  <si>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</si>
  <si>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</si>
  <si>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</si>
  <si>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</si>
  <si>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</si>
  <si>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</si>
  <si>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</si>
  <si>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</si>
  <si>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</si>
  <si>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</si>
  <si>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</si>
  <si>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</si>
  <si>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</si>
  <si>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</si>
  <si>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</si>
  <si>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</si>
  <si>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</si>
  <si>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</si>
  <si>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</si>
  <si>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</si>
  <si>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</si>
  <si>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</si>
  <si>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</si>
  <si>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</si>
  <si>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</si>
  <si>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</si>
  <si>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</si>
  <si>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</si>
  <si>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</si>
  <si>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</si>
  <si>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</si>
  <si>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</si>
  <si>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</si>
  <si>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</si>
  <si>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</si>
  <si>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</si>
  <si>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</si>
  <si>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</si>
  <si>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</si>
  <si>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</si>
  <si>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</si>
  <si>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</si>
  <si>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</si>
  <si>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</si>
  <si>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</si>
  <si>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</si>
  <si>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</si>
  <si>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</si>
  <si>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</si>
  <si>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</si>
  <si>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</si>
  <si>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</si>
  <si>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</si>
  <si>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</si>
  <si>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</si>
  <si>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</si>
  <si>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</si>
  <si>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</si>
  <si>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</si>
  <si>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</si>
  <si>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</si>
  <si>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</si>
  <si>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</si>
  <si>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</si>
  <si>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</si>
  <si>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</si>
  <si>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</si>
  <si>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</si>
  <si>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</si>
  <si>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</si>
  <si>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</si>
  <si>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</si>
  <si>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</si>
  <si>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</si>
  <si>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</si>
  <si>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</si>
  <si>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</si>
  <si>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</si>
  <si>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</si>
  <si>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</si>
  <si>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</si>
  <si>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</si>
  <si>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</si>
  <si>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</si>
  <si>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</si>
  <si>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</si>
  <si>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</si>
  <si>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</si>
  <si>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</si>
  <si>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</si>
  <si>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</si>
  <si>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</si>
  <si>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</si>
  <si>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</si>
  <si>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</si>
  <si>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</si>
  <si>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</si>
  <si>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</si>
  <si>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</si>
  <si>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</si>
  <si>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</si>
  <si>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</si>
  <si>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</si>
  <si>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</si>
  <si>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</si>
  <si>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</si>
  <si>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</si>
  <si>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</si>
  <si>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</si>
  <si>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</si>
  <si>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</si>
  <si>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</si>
  <si>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</si>
  <si>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</si>
  <si>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</si>
  <si>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</si>
  <si>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</si>
  <si>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</si>
  <si>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</si>
  <si>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</si>
  <si>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</si>
  <si>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</si>
  <si>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</si>
  <si>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</si>
  <si>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</si>
  <si>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</si>
  <si>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</si>
  <si>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</si>
  <si>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</si>
  <si>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</si>
  <si>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</si>
  <si>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</si>
  <si>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</si>
  <si>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</si>
  <si>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</si>
  <si>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</si>
  <si>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</si>
  <si>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</si>
  <si>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</si>
  <si>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</si>
  <si>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</si>
  <si>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</si>
  <si>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</si>
  <si>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</si>
  <si>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</si>
  <si>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</si>
  <si>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</si>
  <si>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</si>
  <si>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</si>
  <si>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</si>
  <si>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</si>
  <si>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</si>
  <si>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</si>
  <si>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</si>
  <si>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</si>
  <si>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</si>
  <si>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</si>
  <si>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</si>
  <si>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</si>
  <si>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</si>
  <si>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</si>
  <si>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</si>
  <si>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</si>
  <si>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</si>
  <si>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</si>
  <si>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</si>
  <si>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</si>
  <si>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</si>
  <si>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</si>
  <si>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</si>
  <si>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</si>
  <si>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</si>
  <si>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</si>
  <si>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</si>
  <si>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</si>
  <si>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</si>
  <si>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</si>
  <si>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</si>
  <si>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</si>
  <si>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</si>
  <si>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</si>
  <si>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</si>
  <si>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</si>
  <si>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</si>
  <si>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</si>
  <si>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</si>
  <si>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</si>
  <si>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</si>
  <si>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</si>
  <si>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</si>
  <si>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</si>
  <si>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</si>
  <si>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</si>
  <si>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</si>
  <si>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</si>
  <si>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</si>
  <si>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</si>
  <si>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</si>
  <si>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</si>
  <si>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</si>
  <si>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</si>
  <si>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</si>
  <si>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</si>
  <si>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</si>
  <si>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</si>
  <si>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</si>
  <si>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</si>
  <si>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</si>
  <si>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</si>
  <si>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</si>
  <si>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</si>
  <si>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</si>
  <si>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</si>
  <si>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</si>
  <si>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</si>
  <si>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</si>
  <si>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</si>
  <si>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</si>
  <si>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</si>
  <si>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</si>
  <si>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</si>
  <si>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</si>
  <si>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</si>
  <si>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</si>
  <si>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</si>
  <si>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</si>
  <si>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</si>
  <si>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</si>
  <si>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</si>
  <si>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</si>
  <si>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</si>
  <si>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</si>
  <si>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</si>
  <si>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</si>
  <si>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</si>
  <si>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</si>
  <si>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</si>
  <si>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</si>
  <si>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</si>
  <si>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</si>
  <si>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</si>
  <si>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</si>
  <si>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</si>
  <si>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</si>
  <si>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</si>
  <si>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</si>
  <si>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</si>
  <si>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</si>
  <si>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</si>
  <si>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</si>
  <si>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</si>
  <si>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</si>
  <si>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</si>
  <si>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</si>
  <si>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</si>
  <si>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</si>
  <si>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</si>
  <si>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</si>
  <si>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</si>
  <si>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</si>
  <si>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</si>
  <si>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</si>
  <si>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</si>
  <si>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</si>
  <si>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</si>
  <si>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</si>
  <si>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</si>
  <si>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</si>
  <si>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</si>
  <si>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</si>
  <si>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</si>
  <si>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</si>
  <si>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</si>
  <si>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</si>
  <si>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</si>
  <si>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</si>
  <si>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</si>
  <si>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</si>
  <si>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</si>
  <si>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</si>
  <si>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</si>
  <si>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</si>
  <si>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</si>
  <si>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</si>
  <si>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</si>
  <si>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</si>
  <si>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</si>
  <si>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</si>
  <si>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</si>
  <si>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</si>
  <si>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</si>
  <si>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</si>
  <si>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</si>
  <si>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</si>
  <si>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</si>
  <si>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</si>
  <si>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</si>
  <si>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</si>
  <si>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</si>
  <si>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</si>
  <si>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</si>
  <si>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</si>
  <si>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</si>
  <si>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</si>
  <si>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</si>
  <si>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</si>
  <si>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</si>
  <si>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</si>
  <si>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</si>
  <si>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</si>
  <si>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</si>
  <si>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</si>
  <si>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</si>
  <si>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</si>
  <si>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</si>
  <si>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</si>
  <si>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</si>
  <si>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</si>
  <si>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</si>
  <si>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</si>
  <si>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</si>
  <si>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</si>
  <si>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</si>
  <si>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</si>
  <si>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</si>
  <si>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</si>
  <si>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</si>
  <si>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</si>
  <si>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</si>
  <si>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</si>
  <si>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</si>
  <si>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</si>
  <si>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</si>
  <si>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</si>
  <si>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</si>
  <si>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</si>
  <si>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</si>
  <si>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</si>
  <si>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</si>
  <si>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</si>
  <si>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</si>
  <si>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</si>
  <si>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</si>
  <si>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</si>
  <si>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</si>
  <si>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</si>
  <si>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</si>
  <si>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</si>
  <si>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</si>
  <si>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</si>
  <si>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</si>
  <si>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</si>
  <si>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</si>
  <si>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</si>
  <si>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</si>
  <si>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</si>
  <si>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</si>
  <si>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</si>
  <si>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</si>
  <si>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</si>
  <si>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</si>
  <si>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</si>
  <si>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</si>
  <si>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</si>
  <si>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</si>
  <si>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</si>
  <si>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</si>
  <si>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</si>
  <si>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</si>
  <si>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</si>
  <si>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</si>
  <si>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</si>
  <si>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</si>
  <si>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</si>
  <si>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</si>
  <si>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</si>
  <si>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</si>
  <si>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</si>
  <si>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</si>
  <si>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</si>
  <si>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</si>
  <si>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</si>
  <si>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</si>
  <si>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</si>
  <si>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</si>
  <si>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</si>
  <si>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</si>
  <si>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</si>
  <si>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</si>
  <si>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</si>
  <si>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</si>
  <si>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</si>
  <si>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</si>
  <si>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</si>
  <si>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</si>
  <si>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</si>
  <si>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</si>
  <si>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</si>
  <si>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</si>
  <si>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</si>
  <si>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</si>
  <si>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</si>
  <si>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</si>
  <si>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</si>
  <si>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</si>
  <si>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</si>
  <si>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</si>
  <si>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</si>
  <si>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</si>
  <si>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</si>
  <si>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</si>
  <si>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</si>
  <si>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</si>
  <si>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</si>
  <si>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</si>
  <si>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</si>
  <si>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</si>
  <si>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</si>
  <si>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</si>
  <si>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</si>
  <si>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</si>
  <si>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</si>
  <si>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</si>
  <si>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</si>
  <si>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</si>
  <si>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</si>
  <si>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</si>
  <si>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</si>
  <si>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</si>
  <si>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</si>
  <si>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</si>
  <si>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</si>
  <si>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</si>
  <si>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</si>
  <si>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</si>
  <si>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</si>
  <si>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</si>
  <si>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</si>
  <si>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</si>
  <si>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</si>
  <si>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</si>
  <si>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</si>
  <si>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</si>
  <si>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</si>
  <si>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</si>
  <si>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</si>
  <si>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</si>
  <si>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</si>
  <si>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</si>
  <si>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</si>
  <si>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</si>
  <si>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</si>
  <si>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</si>
  <si>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</si>
  <si>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</si>
  <si>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</si>
  <si>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</si>
  <si>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</si>
  <si>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</si>
  <si>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</si>
  <si>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</si>
  <si>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</si>
  <si>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</si>
  <si>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</si>
  <si>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</si>
  <si>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</si>
  <si>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</si>
  <si>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</si>
  <si>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</si>
  <si>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</si>
  <si>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</si>
  <si>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</si>
  <si>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</si>
  <si>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</si>
  <si>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</si>
  <si>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</si>
  <si>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</si>
  <si>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</si>
  <si>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</si>
  <si>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</si>
  <si>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</si>
  <si>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</si>
  <si>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</si>
  <si>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</si>
  <si>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</si>
  <si>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</si>
  <si>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</si>
  <si>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</si>
  <si>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</si>
  <si>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</si>
  <si>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</si>
  <si>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</si>
  <si>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</si>
  <si>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</si>
  <si>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</si>
  <si>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</si>
  <si>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</si>
  <si>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</si>
  <si>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</si>
  <si>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</si>
  <si>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</si>
  <si>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</si>
  <si>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</si>
  <si>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</si>
  <si>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</si>
  <si>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</si>
  <si>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</si>
  <si>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</si>
  <si>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</si>
  <si>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</si>
  <si>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</si>
  <si>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</si>
  <si>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</si>
  <si>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</si>
  <si>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</si>
  <si>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</si>
  <si>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</si>
  <si>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</si>
  <si>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</si>
  <si>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</si>
  <si>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</si>
  <si>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</si>
  <si>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</si>
  <si>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</si>
  <si>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</si>
  <si>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</si>
  <si>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</si>
  <si>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</si>
  <si>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</si>
  <si>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</si>
  <si>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</si>
  <si>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</si>
  <si>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</si>
  <si>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</si>
  <si>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</si>
  <si>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</si>
  <si>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</si>
  <si>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</si>
  <si>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</si>
  <si>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</si>
  <si>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</si>
  <si>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</si>
  <si>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</si>
  <si>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</si>
  <si>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</si>
  <si>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</si>
  <si>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</si>
  <si>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</si>
  <si>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</si>
  <si>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</si>
  <si>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</si>
  <si>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</si>
  <si>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</si>
  <si>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</si>
  <si>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</si>
  <si>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</si>
  <si>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</si>
  <si>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</si>
  <si>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</si>
  <si>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</si>
  <si>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</si>
  <si>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</si>
  <si>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</si>
  <si>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</si>
  <si>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</si>
  <si>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</si>
  <si>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</si>
  <si>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</si>
  <si>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</si>
  <si>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</si>
  <si>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</si>
  <si>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</si>
  <si>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</si>
  <si>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</si>
  <si>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</si>
  <si>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</si>
  <si>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</si>
  <si>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</si>
  <si>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</si>
  <si>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</si>
  <si>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</si>
  <si>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</si>
  <si>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</si>
  <si>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</si>
  <si>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</si>
  <si>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</si>
  <si>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</si>
  <si>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</si>
  <si>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</si>
  <si>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</si>
  <si>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</si>
  <si>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</si>
  <si>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</si>
  <si>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</si>
  <si>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</si>
  <si>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</si>
  <si>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</si>
  <si>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</si>
  <si>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</si>
  <si>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</si>
  <si>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</si>
  <si>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</si>
  <si>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</si>
  <si>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</si>
  <si>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</si>
  <si>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</si>
  <si>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</si>
  <si>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</si>
  <si>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</si>
  <si>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</si>
  <si>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</si>
  <si>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</si>
  <si>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</si>
  <si>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</si>
  <si>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</si>
  <si>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</si>
  <si>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</si>
  <si>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</si>
  <si>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</si>
  <si>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</si>
  <si>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</si>
  <si>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</si>
  <si>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</si>
  <si>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</si>
  <si>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</si>
  <si>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</si>
  <si>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</si>
  <si>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</si>
  <si>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</si>
  <si>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</si>
  <si>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</si>
  <si>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</si>
  <si>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</si>
  <si>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</si>
  <si>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</si>
  <si>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</si>
  <si>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</si>
  <si>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</si>
  <si>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</si>
  <si>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</si>
  <si>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</si>
  <si>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</si>
  <si>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</si>
  <si>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</si>
  <si>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</si>
  <si>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</si>
  <si>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</si>
  <si>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</si>
  <si>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</si>
  <si>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</si>
  <si>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</si>
  <si>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</si>
  <si>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</si>
  <si>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</si>
  <si>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</si>
  <si>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</si>
  <si>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</si>
  <si>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</si>
  <si>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</si>
  <si>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</si>
  <si>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</si>
  <si>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</si>
  <si>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</si>
  <si>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</si>
  <si>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</si>
  <si>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</si>
  <si>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</si>
  <si>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</si>
  <si>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</si>
  <si>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</si>
  <si>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</si>
  <si>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</si>
  <si>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</si>
  <si>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</si>
  <si>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</si>
  <si>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</si>
  <si>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</si>
  <si>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</si>
  <si>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</si>
  <si>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</si>
  <si>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</si>
  <si>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</si>
  <si>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</si>
  <si>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</si>
  <si>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</si>
  <si>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</si>
  <si>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</si>
  <si>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</si>
  <si>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</si>
  <si>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</si>
  <si>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</si>
  <si>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</si>
  <si>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</si>
  <si>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</si>
  <si>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</si>
  <si>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</si>
  <si>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</si>
  <si>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</si>
  <si>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</si>
  <si>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</si>
  <si>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</si>
  <si>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</si>
  <si>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</si>
  <si>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</si>
  <si>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</si>
  <si>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</si>
  <si>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</si>
  <si>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</si>
  <si>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</si>
  <si>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</si>
  <si>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</si>
  <si>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</si>
  <si>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</si>
  <si>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</si>
  <si>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</si>
  <si>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</si>
  <si>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</si>
  <si>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</si>
  <si>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</si>
  <si>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</si>
  <si>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</si>
  <si>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</si>
  <si>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</si>
  <si>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</si>
  <si>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</si>
  <si>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</si>
  <si>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</si>
  <si>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</si>
  <si>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</si>
  <si>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</si>
  <si>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</si>
  <si>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</si>
  <si>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</si>
  <si>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</si>
  <si>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</si>
  <si>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</si>
  <si>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</si>
  <si>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</si>
  <si>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</si>
  <si>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</si>
  <si>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</si>
  <si>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</si>
  <si>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</si>
  <si>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</si>
  <si>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</si>
  <si>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</si>
  <si>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</si>
  <si>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</si>
  <si>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</si>
  <si>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</si>
  <si>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</si>
  <si>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</si>
  <si>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</si>
  <si>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</si>
  <si>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</si>
  <si>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</si>
  <si>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</si>
  <si>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</si>
  <si>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</si>
  <si>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</si>
  <si>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</si>
  <si>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</si>
  <si>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</si>
  <si>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</si>
  <si>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</si>
  <si>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</si>
  <si>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</si>
  <si>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</si>
  <si>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</si>
  <si>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</si>
  <si>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</si>
  <si>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</si>
  <si>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</si>
  <si>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</si>
  <si>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</si>
  <si>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</si>
  <si>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</si>
  <si>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</si>
  <si>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</si>
  <si>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</si>
  <si>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</si>
  <si>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</si>
  <si>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</si>
  <si>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</si>
  <si>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</si>
  <si>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</si>
  <si>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</si>
  <si>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</si>
  <si>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</si>
  <si>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</si>
  <si>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</si>
  <si>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</si>
  <si>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</si>
  <si>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</si>
  <si>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</si>
  <si>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</si>
  <si>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</si>
  <si>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</si>
  <si>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</si>
  <si>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</si>
  <si>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</si>
  <si>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</si>
  <si>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</si>
  <si>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</si>
  <si>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</si>
  <si>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</si>
  <si>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</si>
  <si>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</si>
  <si>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</si>
  <si>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</si>
  <si>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</si>
  <si>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</si>
  <si>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</si>
  <si>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</si>
  <si>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</si>
  <si>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</si>
  <si>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</si>
  <si>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</si>
  <si>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</si>
  <si>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</si>
  <si>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</si>
  <si>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</si>
  <si>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</si>
  <si>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</si>
  <si>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</si>
  <si>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</si>
  <si>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</si>
  <si>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</si>
  <si>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</si>
  <si>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</si>
  <si>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</si>
  <si>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</si>
  <si>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</si>
  <si>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</si>
  <si>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</si>
  <si>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</si>
  <si>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</si>
  <si>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</si>
  <si>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</si>
  <si>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</si>
  <si>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</si>
  <si>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</si>
  <si>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</si>
  <si>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</si>
  <si>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</si>
  <si>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</si>
  <si>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</si>
  <si>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</si>
  <si>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</si>
  <si>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</si>
  <si>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</si>
  <si>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</si>
  <si>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</si>
  <si>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</si>
  <si>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</si>
  <si>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</si>
  <si>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</si>
  <si>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</si>
  <si>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</si>
  <si>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</si>
  <si>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</si>
  <si>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</si>
  <si>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</si>
  <si>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</si>
  <si>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</si>
  <si>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</si>
  <si>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</si>
  <si>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</si>
  <si>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</si>
  <si>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</si>
  <si>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</si>
  <si>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</si>
  <si>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</si>
  <si>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</si>
  <si>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</si>
  <si>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</si>
  <si>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</si>
  <si>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</si>
  <si>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</si>
  <si>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</si>
  <si>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</si>
  <si>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</si>
  <si>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</si>
  <si>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</si>
  <si>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</si>
  <si>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</si>
  <si>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</si>
  <si>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</si>
  <si>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</si>
  <si>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</si>
  <si>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</si>
  <si>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</si>
  <si>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</si>
  <si>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</si>
  <si>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</si>
  <si>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</si>
  <si>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</si>
  <si>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</si>
  <si>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</si>
  <si>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</si>
  <si>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</si>
  <si>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</si>
  <si>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</si>
  <si>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</si>
  <si>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</si>
  <si>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</si>
  <si>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</si>
  <si>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</si>
  <si>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</si>
  <si>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</si>
  <si>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</si>
  <si>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</si>
  <si>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</si>
  <si>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</si>
  <si>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</si>
  <si>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</si>
  <si>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</si>
  <si>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</si>
  <si>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</si>
  <si>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</si>
  <si>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</si>
  <si>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</si>
  <si>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</si>
  <si>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</si>
  <si>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</si>
  <si>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</si>
  <si>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</si>
  <si>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</si>
  <si>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</si>
  <si>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</si>
  <si>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</si>
  <si>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</si>
  <si>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</si>
  <si>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</si>
  <si>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</si>
  <si>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</si>
  <si>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</si>
  <si>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</si>
  <si>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</si>
  <si>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</si>
  <si>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</si>
  <si>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</si>
  <si>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</si>
  <si>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</si>
  <si>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</si>
  <si>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</si>
  <si>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</si>
  <si>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</si>
  <si>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</si>
  <si>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</si>
  <si>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</si>
  <si>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</si>
  <si>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</si>
  <si>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</si>
  <si>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</si>
  <si>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</si>
  <si>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</si>
  <si>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</si>
  <si>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</si>
  <si>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</si>
  <si>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</si>
  <si>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</si>
  <si>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</si>
  <si>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</si>
  <si>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</si>
  <si>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</si>
  <si>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</si>
  <si>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</si>
  <si>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</si>
  <si>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</si>
  <si>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</si>
  <si>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</si>
  <si>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</si>
  <si>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</si>
  <si>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</si>
  <si>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</si>
  <si>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</si>
  <si>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</si>
  <si>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</si>
  <si>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</si>
  <si>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</si>
  <si>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</si>
  <si>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</si>
  <si>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</si>
  <si>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</si>
  <si>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</si>
  <si>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</si>
  <si>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</si>
  <si>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</si>
  <si>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</si>
  <si>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</si>
  <si>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</si>
  <si>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</si>
  <si>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</si>
  <si>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</si>
  <si>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</si>
  <si>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</si>
  <si>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</si>
  <si>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</si>
  <si>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</si>
  <si>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</si>
  <si>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</si>
  <si>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</si>
  <si>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</si>
  <si>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</si>
  <si>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</si>
  <si>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</si>
  <si>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</si>
  <si>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</si>
  <si>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</si>
  <si>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</si>
  <si>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</si>
  <si>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</si>
  <si>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</si>
  <si>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</si>
  <si>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</si>
  <si>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</si>
  <si>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</si>
  <si>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</si>
  <si>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</si>
  <si>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</si>
  <si>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</si>
  <si>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</si>
  <si>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</si>
  <si>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</si>
  <si>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</si>
  <si>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</si>
  <si>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</si>
  <si>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</si>
  <si>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</si>
  <si>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</si>
  <si>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</si>
  <si>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</si>
  <si>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</si>
  <si>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</si>
  <si>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</si>
  <si>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</si>
  <si>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</si>
  <si>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</si>
  <si>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</si>
  <si>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</si>
  <si>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</si>
  <si>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</si>
  <si>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</si>
  <si>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</si>
  <si>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</si>
  <si>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</si>
  <si>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</si>
  <si>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</si>
  <si>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</si>
  <si>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</si>
  <si>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</si>
  <si>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</si>
  <si>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</si>
  <si>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</si>
  <si>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</si>
  <si>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</si>
  <si>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</si>
  <si>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</si>
  <si>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</si>
  <si>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</si>
  <si>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</si>
  <si>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</si>
  <si>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</si>
  <si>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</si>
  <si>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</si>
  <si>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</si>
  <si>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</si>
  <si>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</si>
  <si>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</si>
  <si>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</si>
  <si>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</si>
  <si>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</si>
  <si>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</si>
  <si>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</si>
  <si>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</si>
  <si>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</si>
  <si>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</si>
  <si>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</si>
  <si>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</si>
  <si>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</si>
  <si>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</si>
  <si>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</si>
  <si>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</si>
  <si>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</si>
  <si>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</si>
  <si>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</si>
  <si>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</si>
  <si>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</si>
  <si>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</si>
  <si>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</si>
  <si>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</si>
  <si>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</si>
  <si>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</si>
  <si>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</si>
  <si>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</si>
  <si>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</si>
  <si>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</si>
  <si>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</si>
  <si>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</si>
  <si>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</si>
  <si>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</si>
  <si>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</si>
  <si>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</si>
  <si>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</si>
  <si>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</si>
  <si>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</si>
  <si>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</si>
  <si>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</si>
  <si>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</si>
  <si>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</si>
  <si>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</si>
  <si>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</si>
  <si>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</si>
  <si>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</si>
  <si>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</si>
  <si>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</si>
  <si>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</si>
  <si>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</si>
  <si>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</si>
  <si>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</si>
  <si>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</si>
  <si>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</si>
  <si>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</si>
  <si>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</si>
  <si>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</si>
  <si>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</si>
  <si>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</si>
  <si>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</si>
  <si>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</si>
  <si>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</si>
  <si>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</si>
  <si>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</si>
  <si>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</si>
  <si>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</si>
  <si>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</si>
  <si>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</si>
  <si>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</si>
  <si>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</si>
  <si>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</si>
  <si>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</si>
  <si>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</si>
  <si>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</si>
  <si>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</si>
  <si>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</si>
  <si>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</si>
  <si>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</si>
  <si>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</si>
  <si>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</si>
  <si>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</si>
  <si>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</si>
  <si>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</si>
  <si>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</si>
  <si>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</si>
  <si>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</si>
  <si>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</si>
  <si>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</si>
  <si>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</si>
  <si>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</si>
  <si>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</si>
  <si>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</si>
  <si>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</si>
  <si>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</si>
  <si>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</si>
  <si>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</si>
  <si>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</si>
  <si>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</si>
  <si>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</si>
  <si>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</si>
  <si>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</si>
  <si>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</si>
  <si>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</si>
  <si>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</si>
  <si>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</si>
  <si>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</si>
  <si>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</si>
  <si>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</si>
  <si>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</si>
  <si>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</si>
  <si>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</si>
  <si>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</si>
  <si>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</si>
  <si>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</si>
  <si>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</si>
  <si>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</si>
  <si>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</si>
  <si>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</si>
  <si>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</si>
  <si>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</si>
  <si>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</si>
  <si>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</si>
  <si>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</si>
  <si>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</si>
  <si>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</si>
  <si>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</si>
  <si>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</si>
  <si>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</si>
  <si>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</si>
  <si>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</si>
  <si>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</si>
  <si>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</si>
  <si>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</si>
  <si>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</si>
  <si>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</si>
  <si>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</si>
  <si>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</si>
  <si>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</si>
  <si>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</si>
  <si>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</si>
  <si>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</si>
  <si>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</si>
  <si>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</si>
  <si>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</si>
  <si>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</si>
  <si>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</si>
  <si>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</si>
  <si>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</si>
  <si>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</si>
  <si>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</si>
  <si>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</si>
  <si>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</si>
  <si>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</si>
  <si>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</si>
  <si>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</si>
  <si>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</si>
  <si>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</si>
  <si>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</si>
  <si>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</si>
  <si>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</si>
  <si>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</si>
  <si>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</si>
  <si>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</si>
  <si>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</si>
  <si>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</si>
  <si>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</si>
  <si>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</si>
  <si>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</si>
  <si>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</si>
  <si>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</si>
  <si>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</si>
  <si>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</si>
  <si>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</si>
  <si>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</si>
  <si>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</si>
  <si>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</si>
  <si>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</si>
  <si>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</si>
  <si>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</si>
  <si>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</si>
  <si>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</si>
  <si>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</si>
  <si>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</si>
  <si>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</si>
  <si>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</si>
  <si>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</si>
  <si>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</si>
  <si>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</si>
  <si>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</si>
  <si>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</si>
  <si>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</si>
  <si>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</si>
  <si>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</si>
  <si>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</si>
  <si>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</si>
  <si>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</si>
  <si>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</si>
  <si>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</si>
  <si>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</si>
  <si>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</si>
  <si>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</si>
  <si>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</si>
  <si>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</si>
  <si>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</si>
  <si>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</si>
  <si>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</si>
  <si>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</si>
  <si>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</si>
  <si>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</si>
  <si>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</si>
  <si>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</si>
  <si>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</si>
  <si>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</si>
  <si>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</si>
  <si>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</si>
  <si>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</si>
  <si>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</si>
  <si>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</si>
  <si>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</si>
  <si>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</si>
  <si>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</si>
  <si>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</si>
  <si>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</si>
  <si>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</si>
  <si>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</si>
  <si>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</si>
  <si>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</si>
  <si>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</si>
  <si>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</si>
  <si>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</si>
  <si>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</si>
  <si>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</si>
  <si>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</si>
  <si>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</si>
  <si>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</si>
  <si>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</si>
  <si>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</si>
  <si>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</si>
  <si>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</si>
  <si>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</si>
  <si>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</si>
  <si>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</si>
  <si>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</si>
  <si>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</si>
  <si>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</si>
  <si>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</si>
  <si>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</si>
  <si>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</si>
  <si>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</si>
  <si>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</si>
  <si>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</si>
  <si>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</si>
  <si>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</si>
  <si>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</si>
  <si>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</si>
  <si>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</si>
  <si>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</si>
  <si>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</si>
  <si>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</si>
  <si>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</si>
  <si>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</si>
  <si>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</si>
  <si>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</si>
  <si>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</si>
  <si>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</si>
  <si>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</si>
  <si>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</si>
  <si>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</si>
  <si>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</si>
  <si>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</si>
  <si>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</si>
  <si>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</si>
  <si>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</si>
  <si>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</si>
  <si>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</si>
  <si>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</si>
  <si>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</si>
  <si>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</si>
  <si>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</si>
  <si>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</si>
  <si>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</si>
  <si>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</si>
  <si>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</si>
  <si>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</si>
  <si>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</si>
  <si>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</si>
  <si>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</si>
  <si>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</si>
  <si>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</si>
  <si>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</si>
  <si>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</si>
  <si>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</si>
  <si>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</si>
  <si>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</si>
  <si>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</si>
  <si>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</si>
  <si>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</si>
  <si>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</si>
  <si>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</si>
  <si>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</si>
  <si>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</si>
  <si>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</si>
  <si>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</si>
  <si>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</si>
  <si>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</si>
  <si>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</si>
  <si>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</si>
  <si>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</si>
  <si>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</si>
  <si>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</si>
  <si>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</si>
  <si>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</si>
  <si>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</si>
  <si>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</si>
  <si>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</si>
  <si>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</si>
  <si>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</si>
  <si>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</si>
  <si>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</si>
  <si>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</si>
  <si>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</si>
  <si>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</si>
  <si>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</si>
  <si>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</si>
  <si>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</si>
  <si>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</si>
  <si>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</si>
  <si>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</si>
  <si>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</si>
  <si>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</si>
  <si>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</si>
  <si>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</si>
  <si>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</si>
  <si>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</si>
  <si>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</si>
  <si>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</si>
  <si>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</si>
  <si>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</si>
  <si>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</si>
  <si>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</si>
  <si>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</si>
  <si>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</si>
  <si>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</si>
  <si>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</si>
  <si>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</si>
  <si>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</si>
  <si>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</si>
  <si>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</si>
  <si>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</si>
  <si>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</si>
  <si>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</si>
  <si>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</si>
  <si>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</si>
  <si>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</si>
  <si>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</si>
  <si>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</si>
  <si>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</si>
  <si>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</si>
  <si>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</si>
  <si>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</si>
  <si>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</si>
  <si>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</si>
  <si>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</si>
  <si>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</si>
  <si>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</si>
  <si>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</si>
  <si>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</si>
  <si>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</si>
  <si>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</si>
  <si>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</si>
  <si>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</si>
  <si>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</si>
  <si>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</si>
  <si>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</si>
  <si>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</si>
  <si>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</si>
  <si>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</si>
  <si>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</si>
  <si>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</si>
  <si>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</si>
  <si>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</si>
  <si>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</si>
  <si>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</si>
  <si>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</si>
  <si>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</si>
  <si>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</si>
  <si>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</si>
  <si>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</si>
  <si>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</si>
  <si>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</si>
  <si>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</si>
  <si>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</si>
  <si>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</si>
  <si>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</si>
  <si>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</si>
  <si>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</si>
  <si>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</si>
  <si>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</si>
  <si>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</si>
  <si>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</si>
  <si>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</si>
  <si>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</si>
  <si>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</si>
  <si>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</si>
  <si>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</si>
  <si>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</si>
  <si>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</si>
  <si>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</si>
  <si>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</si>
  <si>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</si>
  <si>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</si>
  <si>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</si>
  <si>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</si>
  <si>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</si>
  <si>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</si>
  <si>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</si>
  <si>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</si>
  <si>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</si>
  <si>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</si>
  <si>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</si>
  <si>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</si>
  <si>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</si>
  <si>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</si>
  <si>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</si>
  <si>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</si>
  <si>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</si>
  <si>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</si>
  <si>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</si>
  <si>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</si>
  <si>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</si>
  <si>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</si>
  <si>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</si>
  <si>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</si>
  <si>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</si>
  <si>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</si>
  <si>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</si>
  <si>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</si>
  <si>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</si>
  <si>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</si>
  <si>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</si>
  <si>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</si>
  <si>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</si>
  <si>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</si>
  <si>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</si>
  <si>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</si>
  <si>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</si>
  <si>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</si>
  <si>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</si>
  <si>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</si>
  <si>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</si>
  <si>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</si>
  <si>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</si>
  <si>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</si>
  <si>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</si>
  <si>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</si>
  <si>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</si>
  <si>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</si>
  <si>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</si>
  <si>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</si>
  <si>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</si>
  <si>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</si>
  <si>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</si>
  <si>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</si>
  <si>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</si>
  <si>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</si>
  <si>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</si>
  <si>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</si>
  <si>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</si>
  <si>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</si>
  <si>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</si>
  <si>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</si>
  <si>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</si>
  <si>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</si>
  <si>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</si>
  <si>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</si>
  <si>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</si>
  <si>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</si>
  <si>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</si>
  <si>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</si>
  <si>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</si>
  <si>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</si>
  <si>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</si>
  <si>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</si>
  <si>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</si>
  <si>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</si>
  <si>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</si>
  <si>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</si>
  <si>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</si>
  <si>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</si>
  <si>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</si>
  <si>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</si>
  <si>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</si>
  <si>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</si>
  <si>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</si>
  <si>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</si>
  <si>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</si>
  <si>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</si>
  <si>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</si>
  <si>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</si>
  <si>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</si>
  <si>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</si>
  <si>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</si>
  <si>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</si>
  <si>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</si>
  <si>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</si>
  <si>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</si>
  <si>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</si>
  <si>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</si>
  <si>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</si>
  <si>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</si>
  <si>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</si>
  <si>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</si>
  <si>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</si>
  <si>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</si>
  <si>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</si>
  <si>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</si>
  <si>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</si>
  <si>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</si>
  <si>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</si>
  <si>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</si>
  <si>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</si>
  <si>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</si>
  <si>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</si>
  <si>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</si>
  <si>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</si>
  <si>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</si>
  <si>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</si>
  <si>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</si>
  <si>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</si>
  <si>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</si>
  <si>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</si>
  <si>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</si>
  <si>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</si>
  <si>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</si>
  <si>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</si>
  <si>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</si>
  <si>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</si>
  <si>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</si>
  <si>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</si>
  <si>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</si>
  <si>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</si>
  <si>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</si>
  <si>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</si>
  <si>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</si>
  <si>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</si>
  <si>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</si>
  <si>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</si>
  <si>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</si>
  <si>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</si>
  <si>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</si>
  <si>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</si>
  <si>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</si>
  <si>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</si>
  <si>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</si>
  <si>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</si>
  <si>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</si>
  <si>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</si>
  <si>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</si>
  <si>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</si>
  <si>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</si>
  <si>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</si>
  <si>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</si>
  <si>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</si>
  <si>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</si>
  <si>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</si>
  <si>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</si>
  <si>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</si>
  <si>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</si>
  <si>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</si>
  <si>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</si>
  <si>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</si>
  <si>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</si>
  <si>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</si>
  <si>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</si>
  <si>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</si>
  <si>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</si>
  <si>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</si>
  <si>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</si>
  <si>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</si>
  <si>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</si>
  <si>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</si>
  <si>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</si>
  <si>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</si>
  <si>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</si>
  <si>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</si>
  <si>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</si>
  <si>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</si>
  <si>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</si>
  <si>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</si>
  <si>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</si>
  <si>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</si>
  <si>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</si>
  <si>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</si>
  <si>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</si>
  <si>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</si>
  <si>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</si>
  <si>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</si>
  <si>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</si>
  <si>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</si>
  <si>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</si>
  <si>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</si>
  <si>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</si>
  <si>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</si>
  <si>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</si>
  <si>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</si>
  <si>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</si>
  <si>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</si>
  <si>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</si>
  <si>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</si>
  <si>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</si>
  <si>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</si>
  <si>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</si>
  <si>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</si>
  <si>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</si>
  <si>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</si>
  <si>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</si>
  <si>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</si>
  <si>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</si>
  <si>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</si>
  <si>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</si>
  <si>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</si>
  <si>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</si>
  <si>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</si>
  <si>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</si>
  <si>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</si>
  <si>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</si>
  <si>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</si>
  <si>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</si>
  <si>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</si>
  <si>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</si>
  <si>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</si>
  <si>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</si>
  <si>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</si>
  <si>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</si>
  <si>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</si>
  <si>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</si>
  <si>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</si>
  <si>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</si>
  <si>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</si>
  <si>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</si>
  <si>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</si>
  <si>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</si>
  <si>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</si>
  <si>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</si>
  <si>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</si>
  <si>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</si>
  <si>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</si>
  <si>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</si>
  <si>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</si>
  <si>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</si>
  <si>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</si>
  <si>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</si>
  <si>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</si>
  <si>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</si>
  <si>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</si>
  <si>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</si>
  <si>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</si>
  <si>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</si>
  <si>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</si>
  <si>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</si>
  <si>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</si>
  <si>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</si>
  <si>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</si>
  <si>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</si>
  <si>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</si>
  <si>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</si>
  <si>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</si>
  <si>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</si>
  <si>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</si>
  <si>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</si>
  <si>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</si>
  <si>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</si>
  <si>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</si>
  <si>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</si>
  <si>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</si>
  <si>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</si>
  <si>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</si>
  <si>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</si>
  <si>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</si>
  <si>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</si>
  <si>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</si>
  <si>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</si>
  <si>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</si>
  <si>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</si>
  <si>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</si>
  <si>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</si>
  <si>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</si>
  <si>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</si>
  <si>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</si>
  <si>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</si>
  <si>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</si>
  <si>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</si>
  <si>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</si>
  <si>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</si>
  <si>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</si>
  <si>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</si>
  <si>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</si>
  <si>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</si>
  <si>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</si>
  <si>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</si>
  <si>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</si>
  <si>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</si>
  <si>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</si>
  <si>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</si>
  <si>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</si>
  <si>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</si>
  <si>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</si>
  <si>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</si>
  <si>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</si>
  <si>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</si>
  <si>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</si>
  <si>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</si>
  <si>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</si>
  <si>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</si>
  <si>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</si>
  <si>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</si>
  <si>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</si>
  <si>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</si>
  <si>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</si>
  <si>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</si>
  <si>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</si>
  <si>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</si>
  <si>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</si>
  <si>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</si>
  <si>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</si>
  <si>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</si>
  <si>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</si>
  <si>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</si>
  <si>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</si>
  <si>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</si>
  <si>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</si>
  <si>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</si>
  <si>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</si>
  <si>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</si>
  <si>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</si>
  <si>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</si>
  <si>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</si>
  <si>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</si>
  <si>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</si>
  <si>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</si>
  <si>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</si>
  <si>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</si>
  <si>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</si>
  <si>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</si>
  <si>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</si>
  <si>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</si>
  <si>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</si>
  <si>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</si>
  <si>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</si>
  <si>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</si>
  <si>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</si>
  <si>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</si>
  <si>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</si>
  <si>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</si>
  <si>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</si>
  <si>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</si>
  <si>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</si>
  <si>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</si>
  <si>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</si>
  <si>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</si>
  <si>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</si>
  <si>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</si>
  <si>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</si>
  <si>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</si>
  <si>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</si>
  <si>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</si>
  <si>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</si>
  <si>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</si>
  <si>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</si>
  <si>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</si>
  <si>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</si>
  <si>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</si>
  <si>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</si>
  <si>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</si>
  <si>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</si>
  <si>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</si>
  <si>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</si>
  <si>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</si>
  <si>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</si>
  <si>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</si>
  <si>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</si>
  <si>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</si>
  <si>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</si>
  <si>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</si>
  <si>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</si>
  <si>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</si>
  <si>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</si>
  <si>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</si>
  <si>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</si>
  <si>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</si>
  <si>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</si>
  <si>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</si>
  <si>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</si>
  <si>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</si>
  <si>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</si>
  <si>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</si>
  <si>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</si>
  <si>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</si>
  <si>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</si>
  <si>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</si>
  <si>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</si>
  <si>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</si>
  <si>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</si>
  <si>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</si>
  <si>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</si>
  <si>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</si>
  <si>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</si>
  <si>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</si>
  <si>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</si>
  <si>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</si>
  <si>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</si>
  <si>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</si>
  <si>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</si>
  <si>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</si>
  <si>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</si>
  <si>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</si>
  <si>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</si>
  <si>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</si>
  <si>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</si>
  <si>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</si>
  <si>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</si>
  <si>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</si>
  <si>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</si>
  <si>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</si>
  <si>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</si>
  <si>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</si>
  <si>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</si>
  <si>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</si>
  <si>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</si>
  <si>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</si>
  <si>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</si>
  <si>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</si>
  <si>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</si>
  <si>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</si>
  <si>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</si>
  <si>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</si>
  <si>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</si>
  <si>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</si>
  <si>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</si>
  <si>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</si>
  <si>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</si>
  <si>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</si>
  <si>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</si>
  <si>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</si>
  <si>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</si>
  <si>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</si>
  <si>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</si>
  <si>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</si>
  <si>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</si>
  <si>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</si>
  <si>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</si>
  <si>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</si>
  <si>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</si>
  <si>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</si>
  <si>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</si>
  <si>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</si>
  <si>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</si>
  <si>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</si>
  <si>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</si>
  <si>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</si>
  <si>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</si>
  <si>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</si>
  <si>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</si>
  <si>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</si>
  <si>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</si>
  <si>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</si>
  <si>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</si>
  <si>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</si>
  <si>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</si>
  <si>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</si>
  <si>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</si>
  <si>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</si>
  <si>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</si>
  <si>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</si>
  <si>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</si>
  <si>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</si>
  <si>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</si>
  <si>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</si>
  <si>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</si>
  <si>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</si>
  <si>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</si>
  <si>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</si>
  <si>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</si>
  <si>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</si>
  <si>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</si>
  <si>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</si>
  <si>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</si>
  <si>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</si>
  <si>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</si>
  <si>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</si>
  <si>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</si>
  <si>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</si>
  <si>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</si>
  <si>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</si>
  <si>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</si>
  <si>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</si>
  <si>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</si>
  <si>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</si>
  <si>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</si>
  <si>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</si>
  <si>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</si>
  <si>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</si>
  <si>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</si>
  <si>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</si>
  <si>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</si>
  <si>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</si>
  <si>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</si>
  <si>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</si>
  <si>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</si>
  <si>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</si>
  <si>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</si>
  <si>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</si>
  <si>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</si>
  <si>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</si>
  <si>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</si>
  <si>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</si>
  <si>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</si>
  <si>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</si>
  <si>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</si>
  <si>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</si>
  <si>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</si>
  <si>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</si>
  <si>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</si>
  <si>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</si>
  <si>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</si>
  <si>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</si>
  <si>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</si>
  <si>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</si>
  <si>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</si>
  <si>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</si>
  <si>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</si>
  <si>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</si>
  <si>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</si>
  <si>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</si>
  <si>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</si>
  <si>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</si>
  <si>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</si>
  <si>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</si>
  <si>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</si>
  <si>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</si>
  <si>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</si>
  <si>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</si>
  <si>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</si>
  <si>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</si>
  <si>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</si>
  <si>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</si>
  <si>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</si>
  <si>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</si>
  <si>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</si>
  <si>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</si>
  <si>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</si>
  <si>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</si>
  <si>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</si>
  <si>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</si>
  <si>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</si>
  <si>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</si>
  <si>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</si>
  <si>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</si>
  <si>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</si>
  <si>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</si>
  <si>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</si>
  <si>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</si>
  <si>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</si>
  <si>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</si>
  <si>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</si>
  <si>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</si>
  <si>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</si>
  <si>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</si>
  <si>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</si>
  <si>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</si>
  <si>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</si>
  <si>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</si>
  <si>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</si>
  <si>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</si>
  <si>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</si>
  <si>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</si>
  <si>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</si>
  <si>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</si>
  <si>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</si>
  <si>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</si>
  <si>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</si>
  <si>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</si>
  <si>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</si>
  <si>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</si>
  <si>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</si>
  <si>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</si>
  <si>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</si>
  <si>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</si>
  <si>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</si>
  <si>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</si>
  <si>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</si>
  <si>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</si>
  <si>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</si>
  <si>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</si>
  <si>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</si>
  <si>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</si>
  <si>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</si>
  <si>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</si>
  <si>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</si>
  <si>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</si>
  <si>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</si>
  <si>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</si>
  <si>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</si>
  <si>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</si>
  <si>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</si>
  <si>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</si>
  <si>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</si>
  <si>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</si>
  <si>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</si>
  <si>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</si>
  <si>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</si>
  <si>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</si>
  <si>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</si>
  <si>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</si>
  <si>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</si>
  <si>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</si>
  <si>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</si>
  <si>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</si>
  <si>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</si>
  <si>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</si>
  <si>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</si>
  <si>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</si>
  <si>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</si>
  <si>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</si>
  <si>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</si>
  <si>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</si>
  <si>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</si>
  <si>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</si>
  <si>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</si>
  <si>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</si>
  <si>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</si>
  <si>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</si>
  <si>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</si>
  <si>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</si>
  <si>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</si>
  <si>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</si>
  <si>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</si>
  <si>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</si>
  <si>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</si>
  <si>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</si>
  <si>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</si>
  <si>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</si>
  <si>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</si>
  <si>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</si>
  <si>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</si>
  <si>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</si>
  <si>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</si>
  <si>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</si>
  <si>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</si>
  <si>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</si>
  <si>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</si>
  <si>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</si>
  <si>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</si>
  <si>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</si>
  <si>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</si>
  <si>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</si>
  <si>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</si>
  <si>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</si>
  <si>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</si>
  <si>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</si>
  <si>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</si>
  <si>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</si>
  <si>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</si>
  <si>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</si>
  <si>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</si>
  <si>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</si>
  <si>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</si>
  <si>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</si>
  <si>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</si>
  <si>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</si>
  <si>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</si>
  <si>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</si>
  <si>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</si>
  <si>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</si>
  <si>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</si>
  <si>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</si>
  <si>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</si>
  <si>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</si>
  <si>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</si>
  <si>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</si>
  <si>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</si>
  <si>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</si>
  <si>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</si>
  <si>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</si>
  <si>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</si>
  <si>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</si>
  <si>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</si>
  <si>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</si>
  <si>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</si>
  <si>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</si>
  <si>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</si>
  <si>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</si>
  <si>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</si>
  <si>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</si>
  <si>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</si>
  <si>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</si>
  <si>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</si>
  <si>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</si>
  <si>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</si>
  <si>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</si>
  <si>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</si>
  <si>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</si>
  <si>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</si>
  <si>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</si>
  <si>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</si>
  <si>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</si>
  <si>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</si>
  <si>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</si>
  <si>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</si>
  <si>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</si>
  <si>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</si>
  <si>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</si>
  <si>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</si>
  <si>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</si>
  <si>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</si>
  <si>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</si>
  <si>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</si>
  <si>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</si>
  <si>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</si>
  <si>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</si>
  <si>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</si>
  <si>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</si>
  <si>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</si>
  <si>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</si>
  <si>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</si>
  <si>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</si>
  <si>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</si>
  <si>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</si>
  <si>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</si>
  <si>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</si>
  <si>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</si>
  <si>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</si>
  <si>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</si>
  <si>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</si>
  <si>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</si>
  <si>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</si>
  <si>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</si>
  <si>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</si>
  <si>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</si>
  <si>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</si>
  <si>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</si>
  <si>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</si>
  <si>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</si>
  <si>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</si>
  <si>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</si>
  <si>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</si>
  <si>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</si>
  <si>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</si>
  <si>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</si>
  <si>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</si>
  <si>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</si>
  <si>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</si>
  <si>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</si>
  <si>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</si>
  <si>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</si>
  <si>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</si>
  <si>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</si>
  <si>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</si>
  <si>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</si>
  <si>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</si>
  <si>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</si>
  <si>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</si>
  <si>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</si>
  <si>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</si>
  <si>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</si>
  <si>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</si>
  <si>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</si>
  <si>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</si>
  <si>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</si>
  <si>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</si>
  <si>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</si>
  <si>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</si>
  <si>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</si>
  <si>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</si>
  <si>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</si>
  <si>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</si>
  <si>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</si>
  <si>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</si>
  <si>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</si>
  <si>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</si>
  <si>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</si>
  <si>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</si>
  <si>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</si>
  <si>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</si>
  <si>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</si>
  <si>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</si>
  <si>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</si>
  <si>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</si>
  <si>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</si>
  <si>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</si>
  <si>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</si>
  <si>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</si>
  <si>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</si>
  <si>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</si>
  <si>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</si>
  <si>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</si>
  <si>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</si>
  <si>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</si>
  <si>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</si>
  <si>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</si>
  <si>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</si>
  <si>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</si>
  <si>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</si>
  <si>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</si>
  <si>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</si>
  <si>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</si>
  <si>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</si>
  <si>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</si>
  <si>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</si>
  <si>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</si>
  <si>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</si>
  <si>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</si>
  <si>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</si>
  <si>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</si>
  <si>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</si>
  <si>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</si>
  <si>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</si>
  <si>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</si>
  <si>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</si>
  <si>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</si>
  <si>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</si>
  <si>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</si>
  <si>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</si>
  <si>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</si>
  <si>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</si>
  <si>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</si>
  <si>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</si>
  <si>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</si>
  <si>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</si>
  <si>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</si>
  <si>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</si>
  <si>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</si>
  <si>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</si>
  <si>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</si>
  <si>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</si>
  <si>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</si>
  <si>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</si>
  <si>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</si>
  <si>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</si>
  <si>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</si>
  <si>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</si>
  <si>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</si>
  <si>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</si>
  <si>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</si>
  <si>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</si>
  <si>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</si>
  <si>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</si>
  <si>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</si>
  <si>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</si>
  <si>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</si>
  <si>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</si>
  <si>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</si>
  <si>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</si>
  <si>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</si>
  <si>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</si>
  <si>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</si>
  <si>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</si>
  <si>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</si>
  <si>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</si>
  <si>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</si>
  <si>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</si>
  <si>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</si>
  <si>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</si>
  <si>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</si>
  <si>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</si>
  <si>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</si>
  <si>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</si>
  <si>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</si>
  <si>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</si>
  <si>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</si>
  <si>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</si>
  <si>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</si>
  <si>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</si>
  <si>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</si>
  <si>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</si>
  <si>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</si>
  <si>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</si>
  <si>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</si>
  <si>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</si>
  <si>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</si>
  <si>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</si>
  <si>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</si>
  <si>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</si>
  <si>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</si>
  <si>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</si>
  <si>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</si>
  <si>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</si>
  <si>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</si>
  <si>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</si>
  <si>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</si>
  <si>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</si>
  <si>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</si>
  <si>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</si>
  <si>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</si>
  <si>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</si>
  <si>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</si>
  <si>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</si>
  <si>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</si>
  <si>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</si>
  <si>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</si>
  <si>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</si>
  <si>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</si>
  <si>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</si>
  <si>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</si>
  <si>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</si>
  <si>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</si>
  <si>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</si>
  <si>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</si>
  <si>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</si>
  <si>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</si>
  <si>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</si>
  <si>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</si>
  <si>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</si>
  <si>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</si>
  <si>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</si>
  <si>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</si>
  <si>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</si>
  <si>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</si>
  <si>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</si>
  <si>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</si>
  <si>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</si>
  <si>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</si>
  <si>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</si>
  <si>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</si>
  <si>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</si>
  <si>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</si>
  <si>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</si>
  <si>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</si>
  <si>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</si>
  <si>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</si>
  <si>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</si>
  <si>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</si>
  <si>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</si>
  <si>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</si>
  <si>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</si>
  <si>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</si>
  <si>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</si>
  <si>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</si>
  <si>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</si>
  <si>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</si>
  <si>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</si>
  <si>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</si>
  <si>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</si>
  <si>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</si>
  <si>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</si>
  <si>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</si>
  <si>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</si>
  <si>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</si>
  <si>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</si>
  <si>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</si>
  <si>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</si>
  <si>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</si>
  <si>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</si>
  <si>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</si>
  <si>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</si>
  <si>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</si>
  <si>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</si>
  <si>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</si>
  <si>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</si>
  <si>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</si>
  <si>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</si>
  <si>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</si>
  <si>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</si>
  <si>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</si>
  <si>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</si>
  <si>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</si>
  <si>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</si>
  <si>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</si>
  <si>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</si>
  <si>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</si>
  <si>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</si>
  <si>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</si>
  <si>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</si>
  <si>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</si>
  <si>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</si>
  <si>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</si>
  <si>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</si>
  <si>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</si>
  <si>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</si>
  <si>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</si>
  <si>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</si>
  <si>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</si>
  <si>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</si>
  <si>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</si>
  <si>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</si>
  <si>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</si>
  <si>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</si>
  <si>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</si>
  <si>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</si>
  <si>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</si>
  <si>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</si>
  <si>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</si>
  <si>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</si>
  <si>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</si>
  <si>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</si>
  <si>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</si>
  <si>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</si>
  <si>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</si>
  <si>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</si>
  <si>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</si>
  <si>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</si>
  <si>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</si>
  <si>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</si>
  <si>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</si>
  <si>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</si>
  <si>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</si>
  <si>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</si>
  <si>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</si>
  <si>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</si>
  <si>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</si>
  <si>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</si>
  <si>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</si>
  <si>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</si>
  <si>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</si>
  <si>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</si>
  <si>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</si>
  <si>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</si>
  <si>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</si>
  <si>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</si>
  <si>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</si>
  <si>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</si>
  <si>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</si>
  <si>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</si>
  <si>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</si>
  <si>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</si>
  <si>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</si>
  <si>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</si>
  <si>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</si>
  <si>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</si>
  <si>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</si>
  <si>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</si>
  <si>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</si>
  <si>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</si>
  <si>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</si>
  <si>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</si>
  <si>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</si>
  <si>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</si>
  <si>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</si>
  <si>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</si>
  <si>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</si>
  <si>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</si>
  <si>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</si>
  <si>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</si>
  <si>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</si>
  <si>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</si>
  <si>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</si>
  <si>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</si>
  <si>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</si>
  <si>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</si>
  <si>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</si>
  <si>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</si>
  <si>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</si>
  <si>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</si>
  <si>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</si>
  <si>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</si>
  <si>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</si>
  <si>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</si>
  <si>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</si>
  <si>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</si>
  <si>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</si>
  <si>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</si>
  <si>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</si>
  <si>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</si>
  <si>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</si>
  <si>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</si>
  <si>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</si>
  <si>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</si>
  <si>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</si>
  <si>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</si>
  <si>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</si>
  <si>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</si>
  <si>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</si>
  <si>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</si>
  <si>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</si>
  <si>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</si>
  <si>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</si>
  <si>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</si>
  <si>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</si>
  <si>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</si>
  <si>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</si>
  <si>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</si>
  <si>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</si>
  <si>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</si>
  <si>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</si>
  <si>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</si>
  <si>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</si>
  <si>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</si>
  <si>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</si>
  <si>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</si>
  <si>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</si>
  <si>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</si>
  <si>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</si>
  <si>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</si>
  <si>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</si>
  <si>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</si>
  <si>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</si>
  <si>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</si>
  <si>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</si>
  <si>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</si>
  <si>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</si>
  <si>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</si>
  <si>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</si>
  <si>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</si>
  <si>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</si>
  <si>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</si>
  <si>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</si>
  <si>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</si>
  <si>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</si>
  <si>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</si>
  <si>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</si>
  <si>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</si>
  <si>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</si>
  <si>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</si>
  <si>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</si>
  <si>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</si>
  <si>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</si>
  <si>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</si>
  <si>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</si>
  <si>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</si>
  <si>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</si>
  <si>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</si>
  <si>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</si>
  <si>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</si>
  <si>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</si>
  <si>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</si>
  <si>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</si>
  <si>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</si>
  <si>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</si>
  <si>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</si>
  <si>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</si>
  <si>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</si>
  <si>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</si>
  <si>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</si>
  <si>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</si>
  <si>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</si>
  <si>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</si>
  <si>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</si>
  <si>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</si>
  <si>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</si>
  <si>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</si>
  <si>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</si>
  <si>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</si>
  <si>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</si>
  <si>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</si>
  <si>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</si>
  <si>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</si>
  <si>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</si>
  <si>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</si>
  <si>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</si>
  <si>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</si>
  <si>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</si>
  <si>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</si>
  <si>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</si>
  <si>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</si>
  <si>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</si>
  <si>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</si>
  <si>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</si>
  <si>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</si>
  <si>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</si>
  <si>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</si>
  <si>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</si>
  <si>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</si>
  <si>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</si>
  <si>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</si>
  <si>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</si>
  <si>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</si>
  <si>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</si>
  <si>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</si>
  <si>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</si>
  <si>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</si>
  <si>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</si>
  <si>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</si>
  <si>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</si>
  <si>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</si>
  <si>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</si>
  <si>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</si>
  <si>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</si>
  <si>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</si>
  <si>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</si>
  <si>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</si>
  <si>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</si>
  <si>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</si>
  <si>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</si>
  <si>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</si>
  <si>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</si>
  <si>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</si>
  <si>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</si>
  <si>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</si>
  <si>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</si>
  <si>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</si>
  <si>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</si>
  <si>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</si>
  <si>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</si>
  <si>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</si>
  <si>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</si>
  <si>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</si>
  <si>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</si>
  <si>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</si>
  <si>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</si>
  <si>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</si>
  <si>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</si>
  <si>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</si>
  <si>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</si>
  <si>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</si>
  <si>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</si>
  <si>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</si>
  <si>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</si>
  <si>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</si>
  <si>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</si>
  <si>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</si>
  <si>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</si>
  <si>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</si>
  <si>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</si>
  <si>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</si>
  <si>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</si>
  <si>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</si>
  <si>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</si>
  <si>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</si>
  <si>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</si>
  <si>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</si>
  <si>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</si>
  <si>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</si>
  <si>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</si>
  <si>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</si>
  <si>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</si>
  <si>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</si>
  <si>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</si>
  <si>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</si>
  <si>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</si>
  <si>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</si>
  <si>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</si>
  <si>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</si>
  <si>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</si>
  <si>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</si>
  <si>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</si>
  <si>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</si>
  <si>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</si>
  <si>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</si>
  <si>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</si>
  <si>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</si>
  <si>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</si>
  <si>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</si>
  <si>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</si>
  <si>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</si>
  <si>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</si>
  <si>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</si>
  <si>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</si>
  <si>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</si>
  <si>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</si>
  <si>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</si>
  <si>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</si>
  <si>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</si>
  <si>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</si>
  <si>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</si>
  <si>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</si>
  <si>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</si>
  <si>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</si>
  <si>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</si>
  <si>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</si>
  <si>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</si>
  <si>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</si>
  <si>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</si>
  <si>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</si>
  <si>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</si>
  <si>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</si>
  <si>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</si>
  <si>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</si>
  <si>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</si>
  <si>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</si>
  <si>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</si>
  <si>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</si>
  <si>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</si>
  <si>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</si>
  <si>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</si>
  <si>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</si>
  <si>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</si>
  <si>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</si>
  <si>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</si>
  <si>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</si>
  <si>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</si>
  <si>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</si>
  <si>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</si>
  <si>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</si>
  <si>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</si>
  <si>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</si>
  <si>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</si>
  <si>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</si>
  <si>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</si>
  <si>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</si>
  <si>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</si>
  <si>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</si>
  <si>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</si>
  <si>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</si>
  <si>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</si>
  <si>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</si>
  <si>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</si>
  <si>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</si>
  <si>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</si>
  <si>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</si>
  <si>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</si>
  <si>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</si>
  <si>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</si>
  <si>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</si>
  <si>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</si>
  <si>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</si>
  <si>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</si>
  <si>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</si>
  <si>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</si>
  <si>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</si>
  <si>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</si>
  <si>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</si>
  <si>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</si>
  <si>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</si>
  <si>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</si>
  <si>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</si>
  <si>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</si>
  <si>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</si>
  <si>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</si>
  <si>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</si>
  <si>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</si>
  <si>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</si>
  <si>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</si>
  <si>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</si>
  <si>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</si>
  <si>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</si>
  <si>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</si>
  <si>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</si>
  <si>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</si>
  <si>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</si>
  <si>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</si>
  <si>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</si>
  <si>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</si>
  <si>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</si>
  <si>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</si>
  <si>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</si>
  <si>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</si>
  <si>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</si>
  <si>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</si>
  <si>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</si>
  <si>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</si>
  <si>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</si>
  <si>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</si>
  <si>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</si>
  <si>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</si>
  <si>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</si>
  <si>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</si>
  <si>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</si>
  <si>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</si>
  <si>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</si>
  <si>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</si>
  <si>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</si>
  <si>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</si>
  <si>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</si>
  <si>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</si>
  <si>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</si>
  <si>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</si>
  <si>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</si>
  <si>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</si>
  <si>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</si>
  <si>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</si>
  <si>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</si>
  <si>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</si>
  <si>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</si>
  <si>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</si>
  <si>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</si>
  <si>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</si>
  <si>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</si>
  <si>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</si>
  <si>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</si>
  <si>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</si>
  <si>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</si>
  <si>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</si>
  <si>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</si>
  <si>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</si>
  <si>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</si>
  <si>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</si>
  <si>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</si>
  <si>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</si>
  <si>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</si>
  <si>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</si>
  <si>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</si>
  <si>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</si>
  <si>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</si>
  <si>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</si>
  <si>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</si>
  <si>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</si>
  <si>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</si>
  <si>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</si>
  <si>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</si>
  <si>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</si>
  <si>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</si>
  <si>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</si>
  <si>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</si>
  <si>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</si>
  <si>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</si>
  <si>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</si>
  <si>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</si>
  <si>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</si>
  <si>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</si>
  <si>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</si>
  <si>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</si>
  <si>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</si>
  <si>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</si>
  <si>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</si>
  <si>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</si>
  <si>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</si>
  <si>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</si>
  <si>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</si>
  <si>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</si>
  <si>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</si>
  <si>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</si>
  <si>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</si>
  <si>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</si>
  <si>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</si>
  <si>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</si>
  <si>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</si>
  <si>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</si>
  <si>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</si>
  <si>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</si>
  <si>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</si>
  <si>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</si>
  <si>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</si>
  <si>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</si>
  <si>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</si>
  <si>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</si>
  <si>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</si>
  <si>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</si>
  <si>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</si>
  <si>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</si>
  <si>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</si>
  <si>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</si>
  <si>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</si>
  <si>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</si>
  <si>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</si>
  <si>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</si>
  <si>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</si>
  <si>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</si>
  <si>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</si>
  <si>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</si>
  <si>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</si>
  <si>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</si>
  <si>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</si>
  <si>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</si>
  <si>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</si>
  <si>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</si>
  <si>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</si>
  <si>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</si>
  <si>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</si>
  <si>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</si>
  <si>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</si>
  <si>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</si>
  <si>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</si>
  <si>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</si>
  <si>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</si>
  <si>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</si>
  <si>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</si>
  <si>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</si>
  <si>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</si>
  <si>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</si>
  <si>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</si>
  <si>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</si>
  <si>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</si>
  <si>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</si>
  <si>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</si>
  <si>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</si>
  <si>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</si>
  <si>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</si>
  <si>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</si>
  <si>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</si>
  <si>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</si>
  <si>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</si>
  <si>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</si>
  <si>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</si>
  <si>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</si>
  <si>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</si>
  <si>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</si>
  <si>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</si>
  <si>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</si>
  <si>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</si>
  <si>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</si>
  <si>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</si>
  <si>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</si>
  <si>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</si>
  <si>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</si>
  <si>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</si>
  <si>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</si>
  <si>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</si>
  <si>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</si>
  <si>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</si>
  <si>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</si>
  <si>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</si>
  <si>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</si>
  <si>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</si>
  <si>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</si>
  <si>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</si>
  <si>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</si>
  <si>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</si>
  <si>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</si>
  <si>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</si>
  <si>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</si>
  <si>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</si>
  <si>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</si>
  <si>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</si>
  <si>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</si>
  <si>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</si>
  <si>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</si>
  <si>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</si>
  <si>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</si>
  <si>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</si>
  <si>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</si>
  <si>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</si>
  <si>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</si>
  <si>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</si>
  <si>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</si>
  <si>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</si>
  <si>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</si>
  <si>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</si>
  <si>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</si>
  <si>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</si>
  <si>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</si>
  <si>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</si>
  <si>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</si>
  <si>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</si>
  <si>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</si>
  <si>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</si>
  <si>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</si>
  <si>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</si>
  <si>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</si>
  <si>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</si>
  <si>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</si>
  <si>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</si>
  <si>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</si>
  <si>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</si>
  <si>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</si>
  <si>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</si>
  <si>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</si>
  <si>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</si>
  <si>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</si>
  <si>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</si>
  <si>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</si>
  <si>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</si>
  <si>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</si>
  <si>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</si>
  <si>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</si>
  <si>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</si>
  <si>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</si>
  <si>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</si>
  <si>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</si>
  <si>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</si>
  <si>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</si>
  <si>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</si>
  <si>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</si>
  <si>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</si>
  <si>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</si>
  <si>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</si>
  <si>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</si>
  <si>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</si>
  <si>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</si>
  <si>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</si>
  <si>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</si>
  <si>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</si>
  <si>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</si>
  <si>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</si>
  <si>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</si>
  <si>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</si>
  <si>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</si>
  <si>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</si>
  <si>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</si>
  <si>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</si>
  <si>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</si>
  <si>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</si>
  <si>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</si>
  <si>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</si>
  <si>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</si>
  <si>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</si>
  <si>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</si>
  <si>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</si>
  <si>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</si>
  <si>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</si>
  <si>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</si>
  <si>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</si>
  <si>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</si>
  <si>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</si>
  <si>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</si>
  <si>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</si>
  <si>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</si>
  <si>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</si>
  <si>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</si>
  <si>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</si>
  <si>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</si>
  <si>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</si>
  <si>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</si>
  <si>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</si>
  <si>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</si>
  <si>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</si>
  <si>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</si>
  <si>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</si>
  <si>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</si>
  <si>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</si>
  <si>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</si>
  <si>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</si>
  <si>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</si>
  <si>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</si>
  <si>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</si>
  <si>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</si>
  <si>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</si>
  <si>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</si>
  <si>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</si>
  <si>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</si>
  <si>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</si>
  <si>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</si>
  <si>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</si>
  <si>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</si>
  <si>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</si>
  <si>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</si>
  <si>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</si>
  <si>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</si>
  <si>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</si>
  <si>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</si>
  <si>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</si>
  <si>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</si>
  <si>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</si>
  <si>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</si>
  <si>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</si>
  <si>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</si>
  <si>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</si>
  <si>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</si>
  <si>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</si>
  <si>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</si>
  <si>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</si>
  <si>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</si>
  <si>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</si>
  <si>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</si>
  <si>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</si>
  <si>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</si>
  <si>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</si>
  <si>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</si>
  <si>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</si>
  <si>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</si>
  <si>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</si>
  <si>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</si>
  <si>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</si>
  <si>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</si>
  <si>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</si>
  <si>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</si>
  <si>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</si>
  <si>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</si>
  <si>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</si>
  <si>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</si>
  <si>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</si>
  <si>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</si>
  <si>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</si>
  <si>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</si>
  <si>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</si>
  <si>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</si>
  <si>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</si>
  <si>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</si>
  <si>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</si>
  <si>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</si>
  <si>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</si>
  <si>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</si>
  <si>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</si>
  <si>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</si>
  <si>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</si>
  <si>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</si>
  <si>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</si>
  <si>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</si>
  <si>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</si>
  <si>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</si>
  <si>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</si>
  <si>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</si>
  <si>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</si>
  <si>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</si>
  <si>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</si>
  <si>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</si>
  <si>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</si>
  <si>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</si>
  <si>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</si>
  <si>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</si>
  <si>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</si>
  <si>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</si>
  <si>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</si>
  <si>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</si>
  <si>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</si>
  <si>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</si>
  <si>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</si>
  <si>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</si>
  <si>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</si>
  <si>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</si>
  <si>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</si>
  <si>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</si>
  <si>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</si>
  <si>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</si>
  <si>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</si>
  <si>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</si>
  <si>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</si>
  <si>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</si>
  <si>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</si>
  <si>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</si>
  <si>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</si>
  <si>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</si>
  <si>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</si>
  <si>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</si>
  <si>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</si>
  <si>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</si>
  <si>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</si>
  <si>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</si>
  <si>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</si>
  <si>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</si>
  <si>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</si>
  <si>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</si>
  <si>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</si>
  <si>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</si>
  <si>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</si>
  <si>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</si>
  <si>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</si>
  <si>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</si>
  <si>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</si>
  <si>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</si>
  <si>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</si>
  <si>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</si>
  <si>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</si>
  <si>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</si>
  <si>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</si>
  <si>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</si>
  <si>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</si>
  <si>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</si>
  <si>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</si>
  <si>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</si>
  <si>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</si>
  <si>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</si>
  <si>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</si>
  <si>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</si>
  <si>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</si>
  <si>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</si>
  <si>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</si>
  <si>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</si>
  <si>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</si>
  <si>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</si>
  <si>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</si>
  <si>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</si>
  <si>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</si>
  <si>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</si>
  <si>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</si>
  <si>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</si>
  <si>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</si>
  <si>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</si>
  <si>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</si>
  <si>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</si>
  <si>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</si>
  <si>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</si>
  <si>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</si>
  <si>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</si>
  <si>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</si>
  <si>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</si>
  <si>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</si>
  <si>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</si>
  <si>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</si>
  <si>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</si>
  <si>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</si>
  <si>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</si>
  <si>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</si>
  <si>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</si>
  <si>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</si>
  <si>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</si>
  <si>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</si>
  <si>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</si>
  <si>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</si>
  <si>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</si>
  <si>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</si>
  <si>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</si>
  <si>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</si>
  <si>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</si>
  <si>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</si>
  <si>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</si>
  <si>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</si>
  <si>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</si>
  <si>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</si>
  <si>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</si>
  <si>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</si>
  <si>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</si>
  <si>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</si>
  <si>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</si>
  <si>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</si>
  <si>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</si>
  <si>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</si>
  <si>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</si>
  <si>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</si>
  <si>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</si>
  <si>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</si>
  <si>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</si>
  <si>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</si>
  <si>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</si>
  <si>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</si>
  <si>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</si>
  <si>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</si>
  <si>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</si>
  <si>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</si>
  <si>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</si>
  <si>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</si>
  <si>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</si>
  <si>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</si>
  <si>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</si>
  <si>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</si>
  <si>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</si>
  <si>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</si>
  <si>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</si>
  <si>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</si>
  <si>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</si>
  <si>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</si>
  <si>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</si>
  <si>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</si>
  <si>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</si>
  <si>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</si>
  <si>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</si>
  <si>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</si>
  <si>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</si>
  <si>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</si>
  <si>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</si>
  <si>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</si>
  <si>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</si>
  <si>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</si>
  <si>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</si>
  <si>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</si>
  <si>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</si>
  <si>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</si>
  <si>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</si>
  <si>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</si>
  <si>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</si>
  <si>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</si>
  <si>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</si>
  <si>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</si>
  <si>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</si>
  <si>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</si>
  <si>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</si>
  <si>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</si>
  <si>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</si>
  <si>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</si>
  <si>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</si>
  <si>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</si>
  <si>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</si>
  <si>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</si>
  <si>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</si>
  <si>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</si>
  <si>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</si>
  <si>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</si>
  <si>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</si>
  <si>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</si>
  <si>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</si>
  <si>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</si>
  <si>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</si>
  <si>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</si>
  <si>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</si>
  <si>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</si>
  <si>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</si>
  <si>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</si>
  <si>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</si>
  <si>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</si>
  <si>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</si>
  <si>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</si>
  <si>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</si>
  <si>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</si>
  <si>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</si>
  <si>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</si>
  <si>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</si>
  <si>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</si>
  <si>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</si>
  <si>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</si>
  <si>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</si>
  <si>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</si>
  <si>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</si>
  <si>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</si>
  <si>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</si>
  <si>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</si>
  <si>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</si>
  <si>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</si>
  <si>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</si>
  <si>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</si>
  <si>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</si>
  <si>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</si>
  <si>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</si>
  <si>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</si>
  <si>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</si>
  <si>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</si>
  <si>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</si>
  <si>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</si>
  <si>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</si>
  <si>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</si>
  <si>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</si>
  <si>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</si>
  <si>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</si>
  <si>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</si>
  <si>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</si>
  <si>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</si>
  <si>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</si>
  <si>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</si>
  <si>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</si>
  <si>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</si>
  <si>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</si>
  <si>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</si>
  <si>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</si>
  <si>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</si>
  <si>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</si>
  <si>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</si>
  <si>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</si>
  <si>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</si>
  <si>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</si>
  <si>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</si>
  <si>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</si>
  <si>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</si>
  <si>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</si>
  <si>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</si>
  <si>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</si>
  <si>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</si>
  <si>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</si>
  <si>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</si>
  <si>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</si>
  <si>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</si>
  <si>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</si>
  <si>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</si>
  <si>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</si>
  <si>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</si>
  <si>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</si>
  <si>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</si>
  <si>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</si>
  <si>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</si>
  <si>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</si>
  <si>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</si>
  <si>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</si>
  <si>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</si>
  <si>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</si>
  <si>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</si>
  <si>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</si>
  <si>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</si>
  <si>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</si>
  <si>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</si>
  <si>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</si>
  <si>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</si>
  <si>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</si>
  <si>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</si>
  <si>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</si>
  <si>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</si>
  <si>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</si>
  <si>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</si>
  <si>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</si>
  <si>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</si>
  <si>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</si>
  <si>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</si>
  <si>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</si>
  <si>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</si>
  <si>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</si>
  <si>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</si>
  <si>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</si>
  <si>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</si>
  <si>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</si>
  <si>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</si>
  <si>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</si>
  <si>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</si>
  <si>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</si>
  <si>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</si>
  <si>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</si>
  <si>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</si>
  <si>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</si>
  <si>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</si>
  <si>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</si>
  <si>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</si>
  <si>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</si>
  <si>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</si>
  <si>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</si>
  <si>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</si>
  <si>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</si>
  <si>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</si>
  <si>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</si>
  <si>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</si>
  <si>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</si>
  <si>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</si>
  <si>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</si>
  <si>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</si>
  <si>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</si>
  <si>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</si>
  <si>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</si>
  <si>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</si>
  <si>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</si>
  <si>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</si>
  <si>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</si>
  <si>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</si>
  <si>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</si>
  <si>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</si>
  <si>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</si>
  <si>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</si>
  <si>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</si>
  <si>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</si>
  <si>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</si>
  <si>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</si>
  <si>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</si>
  <si>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</si>
  <si>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</si>
  <si>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</si>
  <si>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</si>
  <si>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</si>
  <si>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</si>
  <si>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</si>
  <si>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</si>
  <si>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</si>
  <si>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</si>
  <si>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</si>
  <si>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</si>
  <si>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</si>
  <si>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</si>
  <si>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</si>
  <si>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</si>
  <si>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</si>
  <si>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</si>
  <si>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</si>
  <si>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</si>
  <si>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</si>
  <si>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</si>
  <si>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</si>
  <si>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</si>
  <si>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</si>
  <si>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</si>
  <si>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</si>
  <si>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</si>
  <si>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</si>
  <si>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</si>
  <si>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</si>
  <si>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</si>
  <si>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</si>
  <si>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</si>
  <si>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</si>
  <si>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</si>
  <si>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</si>
  <si>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</si>
  <si>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</si>
  <si>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</si>
  <si>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</si>
  <si>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</si>
  <si>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</si>
  <si>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</si>
  <si>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</si>
  <si>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</si>
  <si>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</si>
  <si>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</si>
  <si>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</si>
  <si>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</si>
  <si>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</si>
  <si>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</si>
  <si>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</si>
  <si>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</si>
  <si>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</si>
  <si>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</si>
  <si>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</si>
  <si>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</si>
  <si>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</si>
  <si>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</si>
  <si>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</si>
  <si>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</si>
  <si>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</si>
  <si>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</si>
  <si>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</si>
  <si>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</si>
  <si>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</si>
  <si>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</si>
  <si>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</si>
  <si>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</si>
  <si>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</si>
  <si>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</si>
  <si>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</si>
  <si>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</si>
  <si>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</si>
  <si>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</si>
  <si>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</si>
  <si>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</si>
  <si>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</si>
  <si>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</si>
  <si>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</si>
  <si>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</si>
  <si>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</si>
  <si>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</si>
  <si>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</si>
  <si>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</si>
  <si>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</si>
  <si>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</si>
  <si>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</si>
  <si>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</si>
  <si>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</si>
  <si>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</si>
  <si>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</si>
  <si>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</si>
  <si>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</si>
  <si>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</si>
  <si>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</si>
  <si>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</si>
  <si>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</si>
  <si>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</si>
  <si>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</si>
  <si>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</si>
  <si>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</si>
  <si>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</si>
  <si>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</si>
  <si>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</si>
  <si>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</si>
  <si>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</si>
  <si>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</si>
  <si>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</si>
  <si>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</si>
  <si>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</si>
  <si>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</si>
  <si>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</si>
  <si>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</si>
  <si>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</si>
  <si>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</si>
  <si>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</si>
  <si>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</si>
  <si>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</si>
  <si>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</si>
  <si>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</si>
  <si>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</si>
  <si>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</si>
  <si>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</si>
  <si>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</si>
  <si>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</si>
  <si>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</si>
  <si>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</si>
  <si>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</si>
  <si>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</si>
  <si>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</si>
  <si>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</si>
  <si>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</si>
  <si>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</si>
  <si>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</si>
  <si>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</si>
  <si>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</si>
  <si>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</si>
  <si>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</si>
  <si>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</si>
  <si>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</si>
  <si>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</si>
  <si>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</si>
  <si>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</si>
  <si>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</si>
  <si>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</si>
  <si>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</si>
  <si>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</si>
  <si>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</si>
  <si>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</si>
  <si>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</si>
  <si>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</si>
  <si>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</si>
  <si>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</si>
  <si>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</si>
  <si>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</si>
  <si>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</si>
  <si>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</si>
  <si>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</si>
  <si>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</si>
  <si>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</si>
  <si>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</si>
  <si>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</si>
  <si>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</si>
  <si>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</si>
  <si>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</si>
  <si>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</si>
  <si>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</si>
  <si>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</si>
  <si>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</si>
  <si>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</si>
  <si>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</si>
  <si>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</si>
  <si>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</si>
  <si>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</si>
  <si>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</si>
  <si>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</si>
  <si>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</si>
  <si>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</si>
  <si>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</si>
  <si>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</si>
  <si>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</si>
  <si>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</si>
  <si>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</si>
  <si>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</si>
  <si>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</si>
  <si>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</si>
  <si>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</si>
  <si>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</si>
  <si>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</si>
  <si>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</si>
  <si>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</si>
  <si>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</si>
  <si>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</si>
  <si>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</si>
  <si>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</si>
  <si>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</si>
  <si>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</si>
  <si>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</si>
  <si>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</si>
  <si>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</si>
  <si>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</si>
  <si>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</si>
  <si>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</si>
  <si>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</si>
  <si>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</si>
  <si>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</si>
  <si>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</si>
  <si>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</si>
  <si>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</si>
  <si>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</si>
  <si>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</si>
  <si>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</si>
  <si>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</si>
  <si>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</si>
  <si>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</si>
  <si>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</si>
  <si>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</si>
  <si>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</si>
  <si>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</si>
  <si>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</si>
  <si>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</si>
  <si>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</si>
  <si>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</si>
  <si>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</si>
  <si>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</si>
  <si>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</si>
  <si>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</si>
  <si>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</si>
  <si>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</si>
  <si>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</si>
  <si>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</si>
  <si>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</si>
  <si>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</si>
  <si>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</si>
  <si>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</si>
  <si>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</si>
  <si>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</si>
  <si>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</si>
  <si>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</si>
  <si>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</si>
  <si>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</si>
  <si>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</si>
  <si>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</si>
  <si>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</si>
  <si>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</si>
  <si>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</si>
  <si>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</si>
  <si>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</si>
  <si>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</si>
  <si>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</si>
  <si>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</si>
  <si>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</si>
  <si>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</si>
  <si>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</si>
  <si>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</si>
  <si>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</si>
  <si>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</si>
  <si>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</si>
  <si>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</si>
  <si>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</si>
  <si>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</si>
  <si>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</si>
  <si>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</si>
  <si>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</si>
  <si>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</si>
  <si>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</si>
  <si>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</si>
  <si>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</si>
  <si>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</si>
  <si>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</si>
  <si>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</si>
  <si>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</si>
  <si>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</si>
  <si>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</si>
  <si>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</si>
  <si>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</si>
  <si>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</si>
  <si>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</si>
  <si>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</si>
  <si>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</si>
  <si>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</si>
  <si>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</si>
  <si>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</si>
  <si>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</si>
  <si>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</si>
  <si>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</si>
  <si>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</si>
  <si>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</si>
  <si>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</si>
  <si>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</si>
  <si>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</si>
  <si>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</si>
  <si>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</si>
  <si>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</si>
  <si>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</si>
  <si>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</si>
  <si>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</si>
  <si>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</si>
  <si>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</si>
  <si>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</si>
  <si>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</si>
  <si>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</si>
  <si>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</si>
  <si>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</si>
  <si>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</si>
  <si>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</si>
  <si>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</si>
  <si>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</si>
  <si>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</si>
  <si>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</si>
  <si>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</si>
  <si>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</si>
  <si>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</si>
  <si>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</si>
  <si>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</si>
  <si>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</si>
  <si>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</si>
  <si>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</si>
  <si>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</si>
  <si>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</si>
  <si>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</si>
  <si>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</si>
  <si>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</si>
  <si>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</si>
  <si>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</si>
  <si>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</si>
  <si>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</si>
  <si>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</si>
  <si>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</si>
  <si>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</si>
  <si>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</si>
  <si>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</si>
  <si>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</si>
  <si>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</si>
  <si>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</si>
  <si>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</si>
  <si>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</si>
  <si>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</si>
  <si>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</si>
  <si>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</si>
  <si>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</si>
  <si>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</si>
  <si>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</si>
  <si>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</si>
  <si>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</si>
  <si>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</si>
  <si>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</si>
  <si>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</si>
  <si>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</si>
  <si>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</si>
  <si>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</si>
  <si>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</si>
  <si>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</si>
  <si>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</si>
  <si>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</si>
  <si>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</si>
  <si>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</si>
  <si>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</si>
  <si>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</si>
  <si>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</si>
  <si>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</si>
  <si>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</si>
  <si>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</si>
  <si>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</si>
  <si>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</si>
  <si>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</si>
  <si>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</si>
  <si>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</si>
  <si>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</si>
  <si>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</si>
  <si>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</si>
  <si>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</si>
  <si>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</si>
  <si>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</si>
  <si>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</si>
  <si>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</si>
  <si>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</si>
  <si>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</si>
  <si>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</si>
  <si>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</si>
  <si>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</si>
  <si>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</si>
  <si>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</si>
  <si>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</si>
  <si>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</si>
  <si>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</si>
  <si>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</si>
  <si>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</si>
  <si>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</si>
  <si>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</si>
  <si>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</si>
  <si>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</si>
  <si>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</si>
  <si>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</si>
  <si>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</si>
  <si>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</si>
  <si>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</si>
  <si>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</si>
  <si>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</si>
  <si>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</si>
  <si>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</si>
  <si>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</si>
  <si>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</si>
  <si>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</si>
  <si>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</si>
  <si>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</si>
  <si>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</si>
  <si>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</si>
  <si>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</si>
  <si>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</si>
  <si>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</si>
  <si>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</si>
  <si>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</si>
  <si>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</si>
  <si>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</si>
  <si>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</si>
  <si>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</si>
  <si>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</si>
  <si>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</si>
  <si>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</si>
  <si>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</si>
  <si>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</si>
  <si>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</si>
  <si>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</si>
  <si>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</si>
  <si>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</si>
  <si>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</si>
  <si>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</si>
  <si>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</si>
  <si>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</si>
  <si>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</si>
  <si>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</si>
  <si>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</si>
  <si>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</si>
  <si>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</si>
  <si>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</si>
  <si>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</si>
  <si>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</si>
  <si>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</si>
  <si>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</si>
  <si>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</si>
  <si>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</si>
  <si>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</si>
  <si>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</si>
  <si>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</si>
  <si>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</si>
  <si>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</si>
  <si>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</si>
  <si>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</si>
  <si>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</si>
  <si>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</si>
  <si>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</si>
  <si>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</si>
  <si>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</si>
  <si>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</si>
  <si>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</si>
  <si>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</si>
  <si>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</si>
  <si>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</si>
  <si>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</si>
  <si>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</si>
  <si>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</si>
  <si>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</si>
  <si>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</si>
  <si>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</si>
  <si>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</si>
  <si>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</si>
  <si>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</si>
  <si>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</si>
  <si>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</si>
  <si>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</si>
  <si>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</si>
  <si>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</si>
  <si>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</si>
  <si>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</si>
  <si>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</si>
  <si>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</si>
  <si>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</si>
  <si>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</si>
  <si>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</si>
  <si>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</si>
  <si>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</si>
  <si>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</si>
  <si>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</si>
  <si>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</si>
  <si>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</si>
  <si>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</si>
  <si>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</si>
  <si>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</si>
  <si>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</si>
  <si>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</si>
  <si>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</si>
  <si>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</si>
  <si>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</si>
  <si>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</si>
  <si>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</si>
  <si>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</si>
  <si>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</si>
  <si>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</si>
  <si>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</si>
  <si>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</si>
  <si>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</si>
  <si>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</si>
  <si>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</si>
  <si>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</si>
  <si>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</si>
  <si>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</si>
  <si>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</si>
  <si>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</si>
  <si>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</si>
  <si>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</si>
  <si>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</si>
  <si>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</si>
  <si>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</si>
  <si>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</si>
  <si>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</si>
  <si>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</si>
  <si>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</si>
  <si>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</si>
  <si>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</si>
  <si>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</si>
  <si>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</si>
  <si>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</si>
  <si>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</si>
  <si>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</si>
  <si>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</si>
  <si>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</si>
  <si>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</si>
  <si>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</si>
  <si>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</si>
  <si>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</si>
  <si>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</si>
  <si>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</si>
  <si>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</si>
  <si>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</si>
  <si>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</si>
  <si>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</si>
  <si>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</si>
  <si>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</si>
  <si>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</si>
  <si>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</si>
  <si>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</si>
  <si>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</si>
  <si>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</si>
  <si>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</si>
  <si>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</si>
  <si>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</si>
  <si>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</si>
  <si>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</si>
  <si>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</si>
  <si>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</si>
  <si>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</si>
  <si>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</si>
  <si>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</si>
  <si>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</si>
  <si>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</si>
  <si>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</si>
  <si>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</si>
  <si>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</si>
  <si>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</si>
  <si>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</si>
  <si>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</si>
  <si>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</si>
  <si>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</si>
  <si>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</si>
  <si>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</si>
  <si>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</si>
  <si>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</si>
  <si>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</si>
  <si>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</si>
  <si>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</si>
  <si>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</si>
  <si>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</si>
  <si>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</si>
  <si>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</si>
  <si>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</si>
  <si>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</si>
  <si>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</si>
  <si>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</si>
  <si>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</si>
  <si>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</si>
  <si>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</si>
  <si>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</si>
  <si>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</si>
  <si>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</si>
  <si>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</si>
  <si>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</si>
  <si>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</si>
  <si>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</si>
  <si>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</si>
  <si>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</si>
  <si>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</si>
  <si>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</si>
  <si>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</si>
  <si>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</si>
  <si>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</si>
  <si>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</si>
  <si>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</si>
  <si>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</si>
  <si>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</si>
  <si>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</si>
  <si>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</si>
  <si>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</si>
  <si>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</si>
  <si>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</si>
  <si>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</si>
  <si>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</si>
  <si>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</si>
  <si>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</si>
  <si>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</si>
  <si>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</si>
  <si>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</si>
  <si>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</si>
  <si>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</si>
  <si>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</si>
  <si>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</si>
  <si>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</si>
  <si>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</si>
  <si>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</si>
  <si>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</si>
  <si>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</si>
  <si>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</si>
  <si>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</si>
  <si>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</si>
  <si>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</si>
  <si>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</si>
  <si>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</si>
  <si>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</si>
  <si>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</si>
  <si>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</si>
  <si>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</si>
  <si>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</si>
  <si>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</si>
  <si>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</si>
  <si>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</si>
  <si>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</si>
  <si>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</si>
  <si>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</si>
  <si>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</si>
  <si>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</si>
  <si>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</si>
  <si>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</si>
  <si>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</si>
  <si>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</si>
  <si>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</si>
  <si>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</si>
  <si>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</si>
  <si>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</si>
  <si>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</si>
  <si>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</si>
  <si>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</si>
  <si>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</si>
  <si>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</si>
  <si>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</si>
  <si>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</si>
  <si>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</si>
  <si>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</si>
  <si>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</si>
  <si>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</si>
  <si>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</si>
  <si>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</si>
  <si>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</si>
  <si>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</si>
  <si>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</si>
  <si>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</si>
  <si>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</si>
  <si>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</si>
  <si>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</si>
  <si>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</si>
  <si>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</si>
  <si>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</si>
  <si>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</si>
  <si>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</si>
  <si>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</si>
  <si>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</si>
  <si>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</si>
  <si>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</si>
  <si>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</si>
  <si>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</si>
  <si>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</si>
  <si>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</si>
  <si>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</si>
  <si>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</si>
  <si>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</si>
  <si>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</si>
  <si>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</si>
  <si>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</si>
  <si>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</si>
  <si>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</si>
  <si>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</si>
  <si>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</si>
  <si>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</si>
  <si>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</si>
  <si>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</si>
  <si>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</si>
  <si>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</si>
  <si>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</si>
  <si>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</si>
  <si>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</si>
  <si>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</si>
  <si>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</si>
  <si>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</si>
  <si>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</si>
  <si>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</si>
  <si>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</si>
  <si>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</si>
  <si>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</si>
  <si>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</si>
  <si>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</si>
  <si>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</si>
  <si>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</si>
  <si>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</si>
  <si>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</si>
  <si>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</si>
  <si>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</si>
  <si>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</si>
  <si>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</si>
  <si>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</si>
  <si>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</si>
  <si>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</si>
  <si>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</si>
  <si>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</si>
  <si>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</si>
  <si>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</si>
  <si>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</si>
  <si>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</si>
  <si>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</si>
  <si>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</si>
  <si>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</si>
  <si>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</si>
  <si>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</si>
  <si>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</si>
  <si>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</si>
  <si>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</si>
  <si>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</si>
  <si>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</si>
  <si>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</si>
  <si>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</si>
  <si>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</si>
  <si>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</si>
  <si>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</si>
  <si>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</si>
  <si>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</si>
  <si>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</si>
  <si>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</si>
  <si>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</si>
  <si>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</si>
  <si>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</si>
  <si>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</si>
  <si>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</si>
  <si>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</si>
  <si>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</si>
  <si>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</si>
  <si>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</si>
  <si>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</si>
  <si>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</si>
  <si>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</si>
  <si>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</si>
  <si>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</si>
  <si>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</si>
  <si>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</si>
  <si>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</si>
  <si>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</si>
  <si>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</si>
  <si>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</si>
  <si>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</si>
  <si>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</si>
  <si>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</si>
  <si>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</si>
  <si>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</si>
  <si>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</si>
  <si>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</si>
  <si>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</si>
  <si>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</si>
  <si>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</si>
  <si>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</si>
  <si>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</si>
  <si>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</si>
  <si>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</si>
  <si>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</si>
  <si>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</si>
  <si>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</si>
  <si>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</si>
  <si>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</si>
  <si>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</si>
  <si>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</si>
  <si>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</si>
  <si>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</si>
  <si>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</si>
  <si>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</si>
  <si>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</si>
  <si>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</si>
  <si>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</si>
  <si>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</si>
  <si>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</si>
  <si>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</si>
  <si>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</si>
  <si>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</si>
  <si>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</si>
  <si>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</si>
  <si>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</si>
  <si>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</si>
  <si>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</si>
  <si>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</si>
  <si>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</si>
  <si>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</si>
  <si>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</si>
  <si>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</si>
  <si>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</si>
  <si>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</si>
  <si>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</si>
  <si>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</si>
  <si>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</si>
  <si>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</si>
  <si>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</si>
  <si>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</si>
  <si>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</si>
  <si>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</si>
  <si>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</si>
  <si>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</si>
  <si>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</si>
  <si>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</si>
  <si>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</si>
  <si>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</si>
  <si>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</si>
  <si>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</si>
  <si>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</si>
  <si>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</si>
  <si>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</si>
  <si>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</si>
  <si>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</si>
  <si>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</si>
  <si>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</si>
  <si>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</si>
  <si>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</si>
  <si>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</si>
  <si>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</si>
  <si>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</si>
  <si>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</si>
  <si>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</si>
  <si>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</si>
  <si>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</si>
  <si>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</si>
  <si>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</si>
  <si>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</si>
  <si>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</si>
  <si>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</si>
  <si>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</si>
  <si>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</si>
  <si>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</si>
  <si>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</si>
  <si>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</si>
  <si>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</si>
  <si>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</si>
  <si>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</si>
  <si>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</si>
  <si>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</si>
  <si>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</si>
  <si>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</si>
  <si>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</si>
  <si>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</si>
  <si>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</si>
  <si>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</si>
  <si>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</si>
  <si>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</si>
  <si>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</si>
  <si>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</si>
  <si>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</si>
  <si>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</si>
  <si>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</si>
  <si>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</si>
  <si>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</si>
  <si>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</si>
  <si>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</si>
  <si>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</si>
  <si>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</si>
  <si>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</si>
  <si>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</si>
  <si>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</si>
  <si>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</si>
  <si>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</si>
  <si>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</si>
  <si>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</si>
  <si>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</si>
  <si>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</si>
  <si>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</si>
  <si>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</si>
  <si>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</si>
  <si>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</si>
  <si>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</si>
  <si>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</si>
  <si>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</si>
  <si>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</si>
  <si>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</si>
  <si>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</si>
  <si>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</si>
  <si>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</si>
  <si>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</si>
  <si>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</si>
  <si>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</si>
  <si>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</si>
  <si>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</si>
  <si>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</si>
  <si>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</si>
  <si>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</si>
  <si>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</si>
  <si>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</si>
  <si>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</si>
  <si>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</si>
  <si>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</si>
  <si>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</si>
  <si>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</si>
  <si>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</si>
  <si>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</si>
  <si>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</si>
  <si>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</si>
  <si>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</si>
  <si>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</si>
  <si>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</si>
  <si>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</si>
  <si>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</si>
  <si>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</si>
  <si>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</si>
  <si>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</si>
  <si>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</si>
  <si>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</si>
  <si>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</si>
  <si>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</si>
  <si>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</si>
  <si>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</si>
  <si>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</si>
  <si>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</si>
  <si>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</si>
  <si>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</si>
  <si>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</si>
  <si>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</si>
  <si>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</si>
  <si>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</si>
  <si>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</si>
  <si>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</si>
  <si>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</si>
  <si>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</si>
  <si>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</si>
  <si>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</si>
  <si>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</si>
  <si>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</si>
  <si>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</si>
  <si>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</si>
  <si>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</si>
  <si>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</si>
  <si>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</si>
  <si>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</si>
  <si>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</si>
  <si>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</si>
  <si>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</si>
  <si>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</si>
  <si>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</si>
  <si>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</si>
  <si>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</si>
  <si>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</si>
  <si>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</si>
  <si>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</si>
  <si>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</si>
  <si>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</si>
  <si>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</si>
  <si>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</si>
  <si>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</si>
  <si>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</si>
  <si>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</si>
  <si>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</si>
  <si>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</si>
  <si>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</si>
  <si>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</si>
  <si>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</si>
  <si>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</si>
  <si>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</si>
  <si>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</si>
  <si>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</si>
  <si>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</si>
  <si>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</si>
  <si>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</si>
  <si>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</si>
  <si>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</si>
  <si>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</si>
  <si>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</si>
  <si>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</si>
  <si>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</si>
  <si>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</si>
  <si>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</si>
  <si>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</si>
  <si>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</si>
  <si>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</si>
  <si>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</si>
  <si>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</si>
  <si>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</si>
  <si>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</si>
  <si>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</si>
  <si>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</si>
  <si>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</si>
  <si>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</si>
  <si>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</si>
  <si>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</si>
  <si>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</si>
  <si>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</si>
  <si>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</si>
  <si>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</si>
  <si>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</si>
  <si>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</si>
  <si>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</si>
  <si>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</si>
  <si>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</si>
  <si>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</si>
  <si>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</si>
  <si>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</si>
  <si>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</si>
  <si>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</si>
  <si>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</si>
  <si>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</si>
  <si>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</si>
  <si>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</si>
  <si>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</si>
  <si>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</si>
  <si>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</si>
  <si>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</si>
  <si>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</si>
  <si>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</si>
  <si>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</si>
  <si>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</si>
  <si>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</si>
  <si>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</si>
  <si>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</si>
  <si>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</si>
  <si>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</si>
  <si>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</si>
  <si>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</si>
  <si>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</si>
  <si>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</si>
  <si>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</si>
  <si>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</si>
  <si>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</si>
  <si>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</si>
  <si>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</si>
  <si>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</si>
  <si>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</si>
  <si>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</si>
  <si>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</si>
  <si>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</si>
  <si>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</si>
  <si>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</si>
  <si>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</si>
  <si>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</si>
  <si>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</si>
  <si>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</si>
  <si>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</si>
  <si>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</si>
  <si>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</si>
  <si>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</si>
  <si>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</si>
  <si>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</si>
  <si>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</si>
  <si>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</si>
  <si>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</si>
  <si>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</si>
  <si>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</si>
  <si>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</si>
  <si>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</si>
  <si>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</si>
  <si>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</si>
  <si>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</si>
  <si>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</si>
  <si>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</si>
  <si>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</si>
  <si>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</si>
  <si>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</si>
  <si>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</si>
  <si>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</si>
  <si>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</si>
  <si>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</si>
  <si>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</si>
  <si>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</si>
  <si>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</si>
  <si>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</si>
  <si>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</si>
  <si>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</si>
  <si>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</si>
  <si>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</si>
  <si>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</si>
  <si>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</si>
  <si>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</si>
  <si>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</si>
  <si>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</si>
  <si>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</si>
  <si>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</si>
  <si>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</si>
  <si>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</si>
  <si>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</si>
  <si>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</si>
  <si>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</si>
  <si>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</si>
  <si>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</si>
  <si>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</si>
  <si>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</si>
  <si>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</si>
  <si>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</si>
  <si>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</si>
  <si>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</si>
  <si>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</si>
  <si>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</si>
  <si>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</si>
  <si>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</si>
  <si>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</si>
  <si>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</si>
  <si>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</si>
  <si>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</si>
  <si>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</si>
  <si>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</si>
  <si>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</si>
  <si>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</si>
  <si>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</si>
  <si>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</si>
  <si>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</si>
  <si>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</si>
  <si>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</si>
  <si>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</si>
  <si>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</si>
  <si>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</si>
  <si>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</si>
  <si>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</si>
  <si>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</si>
  <si>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</si>
  <si>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</si>
  <si>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</si>
  <si>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</si>
  <si>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</si>
  <si>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</si>
  <si>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</si>
  <si>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</si>
  <si>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</si>
  <si>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</si>
  <si>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</si>
  <si>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</si>
  <si>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</si>
  <si>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</si>
  <si>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</si>
  <si>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</si>
  <si>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</si>
  <si>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</si>
  <si>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</si>
  <si>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</si>
  <si>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</si>
  <si>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</si>
  <si>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</si>
  <si>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</si>
  <si>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</si>
  <si>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</si>
  <si>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</si>
  <si>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</si>
  <si>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</si>
  <si>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</si>
  <si>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</si>
  <si>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</si>
  <si>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</si>
  <si>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</si>
  <si>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</si>
  <si>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</si>
  <si>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</si>
  <si>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</si>
  <si>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</si>
  <si>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</si>
  <si>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</si>
  <si>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</si>
  <si>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</si>
  <si>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</si>
  <si>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</si>
  <si>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</si>
  <si>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</si>
  <si>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</si>
  <si>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</si>
  <si>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</si>
  <si>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</si>
  <si>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</si>
  <si>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</si>
  <si>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</si>
  <si>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</si>
  <si>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</si>
  <si>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</si>
  <si>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</si>
  <si>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</si>
  <si>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</si>
  <si>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</si>
  <si>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</si>
  <si>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</si>
  <si>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</si>
  <si>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</si>
  <si>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</si>
  <si>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</si>
  <si>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</si>
  <si>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</si>
  <si>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</si>
  <si>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</si>
  <si>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</si>
  <si>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</si>
  <si>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</si>
  <si>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</si>
  <si>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</si>
  <si>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</si>
  <si>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</si>
  <si>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</si>
  <si>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</si>
  <si>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</si>
  <si>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</si>
  <si>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</si>
  <si>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</si>
  <si>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</si>
  <si>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</si>
  <si>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</si>
  <si>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</si>
  <si>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</si>
  <si>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</si>
  <si>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</si>
  <si>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</si>
  <si>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</si>
  <si>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</si>
  <si>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</si>
  <si>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</si>
  <si>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</si>
  <si>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</si>
  <si>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</si>
  <si>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</si>
  <si>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</si>
  <si>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</si>
  <si>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</si>
  <si>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</si>
  <si>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</si>
  <si>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</si>
  <si>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</si>
  <si>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</si>
  <si>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</si>
  <si>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</si>
  <si>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</si>
  <si>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</si>
  <si>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</si>
  <si>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</si>
  <si>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</si>
  <si>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</si>
  <si>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</si>
  <si>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</si>
  <si>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</si>
  <si>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</si>
  <si>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</si>
  <si>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</si>
  <si>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</si>
  <si>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</si>
  <si>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</si>
  <si>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</si>
  <si>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</si>
  <si>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</si>
  <si>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</si>
  <si>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</si>
  <si>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</si>
  <si>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</si>
  <si>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</si>
  <si>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</si>
  <si>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</si>
  <si>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</si>
  <si>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</si>
  <si>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</si>
  <si>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</si>
  <si>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</si>
  <si>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</si>
  <si>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</si>
  <si>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</si>
  <si>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</si>
  <si>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</si>
  <si>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</si>
  <si>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</si>
  <si>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</si>
  <si>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</si>
  <si>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</si>
  <si>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</si>
  <si>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</si>
  <si>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</si>
  <si>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</si>
  <si>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</si>
  <si>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</si>
  <si>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</si>
  <si>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</si>
  <si>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</si>
  <si>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</si>
  <si>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</si>
  <si>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</si>
  <si>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</si>
  <si>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</si>
  <si>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</si>
  <si>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</si>
  <si>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</si>
  <si>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</si>
  <si>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</si>
  <si>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</si>
  <si>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</si>
  <si>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</si>
  <si>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</si>
  <si>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</si>
  <si>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</si>
  <si>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</si>
  <si>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</si>
  <si>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</si>
  <si>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</si>
  <si>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</si>
  <si>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</si>
  <si>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</si>
  <si>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</si>
  <si>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</si>
  <si>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</si>
  <si>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</si>
  <si>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</si>
  <si>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</si>
  <si>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</si>
  <si>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</si>
  <si>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</si>
  <si>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</si>
  <si>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</si>
  <si>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</si>
  <si>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</si>
  <si>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</si>
  <si>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</si>
  <si>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</si>
  <si>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</si>
  <si>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</si>
  <si>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</si>
  <si>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</si>
  <si>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</si>
  <si>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</si>
  <si>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</si>
  <si>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</si>
  <si>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</si>
  <si>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</si>
  <si>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</si>
  <si>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</si>
  <si>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</si>
  <si>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</si>
  <si>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</si>
  <si>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</si>
  <si>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</si>
  <si>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</si>
  <si>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</si>
  <si>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</si>
  <si>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</si>
  <si>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</si>
  <si>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</si>
  <si>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</si>
  <si>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</si>
  <si>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</si>
  <si>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</si>
  <si>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</si>
  <si>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</si>
  <si>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</si>
  <si>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</si>
  <si>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</si>
  <si>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</si>
  <si>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</si>
  <si>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</si>
  <si>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</si>
  <si>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</si>
  <si>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</si>
  <si>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</si>
  <si>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</si>
  <si>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</si>
  <si>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</si>
  <si>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</si>
  <si>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</si>
  <si>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</si>
  <si>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</si>
  <si>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</si>
  <si>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</si>
  <si>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</si>
  <si>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</si>
  <si>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</si>
  <si>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</si>
  <si>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</si>
  <si>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</si>
  <si>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</si>
  <si>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</si>
  <si>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</si>
  <si>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</si>
  <si>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</si>
  <si>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</si>
  <si>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</si>
  <si>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</si>
  <si>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</si>
  <si>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</si>
  <si>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</si>
  <si>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</si>
  <si>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</si>
  <si>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</si>
  <si>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</si>
  <si>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</si>
  <si>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</si>
  <si>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</si>
  <si>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</si>
  <si>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</si>
  <si>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</si>
  <si>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</si>
  <si>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</si>
  <si>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</si>
  <si>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</si>
  <si>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</si>
  <si>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</si>
  <si>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</si>
  <si>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</si>
  <si>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</si>
  <si>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</si>
  <si>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</si>
  <si>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</si>
  <si>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</si>
  <si>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</si>
  <si>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</si>
  <si>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</si>
  <si>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</si>
  <si>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</si>
  <si>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</si>
  <si>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</si>
  <si>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</si>
  <si>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</si>
  <si>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</si>
  <si>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</si>
  <si>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</si>
  <si>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</si>
  <si>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</si>
  <si>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</si>
  <si>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</si>
  <si>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</si>
  <si>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</si>
  <si>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</si>
  <si>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</si>
  <si>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</si>
  <si>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</si>
  <si>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</si>
  <si>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</si>
  <si>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</si>
  <si>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</si>
  <si>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</si>
  <si>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</si>
  <si>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</si>
  <si>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</si>
  <si>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</si>
  <si>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</si>
  <si>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</si>
  <si>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</si>
  <si>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</si>
  <si>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</si>
  <si>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</si>
  <si>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</si>
  <si>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</si>
  <si>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</si>
  <si>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</si>
  <si>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</si>
  <si>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</si>
  <si>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</si>
  <si>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</si>
  <si>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</si>
  <si>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</si>
  <si>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</si>
  <si>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</si>
  <si>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</si>
  <si>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</si>
  <si>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</si>
  <si>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</si>
  <si>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</si>
  <si>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</si>
  <si>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</si>
  <si>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</si>
  <si>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</si>
  <si>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</si>
  <si>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</si>
  <si>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</si>
  <si>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</si>
  <si>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</si>
  <si>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</si>
  <si>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</si>
  <si>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</si>
  <si>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</si>
  <si>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</si>
  <si>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</si>
  <si>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</si>
  <si>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</si>
  <si>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</si>
  <si>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</si>
  <si>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</si>
  <si>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</si>
  <si>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</si>
  <si>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</si>
  <si>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</si>
  <si>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</si>
  <si>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</si>
  <si>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</si>
  <si>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</si>
  <si>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</si>
  <si>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</si>
  <si>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</si>
  <si>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</si>
  <si>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</si>
  <si>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</si>
  <si>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</si>
  <si>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</si>
  <si>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</si>
  <si>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</si>
  <si>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</si>
  <si>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</si>
  <si>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</si>
  <si>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</si>
  <si>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</si>
  <si>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</si>
  <si>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</si>
  <si>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</si>
  <si>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</si>
  <si>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</si>
  <si>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</si>
  <si>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</si>
  <si>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</si>
  <si>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</si>
  <si>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</si>
  <si>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</si>
  <si>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</si>
  <si>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</si>
  <si>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</si>
  <si>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</si>
  <si>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</si>
  <si>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</si>
  <si>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</si>
  <si>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</si>
  <si>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</si>
  <si>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</si>
  <si>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</si>
  <si>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</si>
  <si>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</si>
  <si>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</si>
  <si>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</si>
  <si>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</si>
  <si>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</si>
  <si>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</si>
  <si>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</si>
  <si>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</si>
  <si>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</si>
  <si>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</si>
  <si>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</si>
  <si>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</si>
  <si>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</si>
  <si>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</si>
  <si>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</si>
  <si>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</si>
  <si>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</si>
  <si>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</si>
  <si>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</si>
  <si>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</si>
  <si>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</si>
  <si>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</si>
  <si>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</si>
  <si>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</si>
  <si>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</si>
  <si>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</si>
  <si>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</si>
  <si>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</si>
  <si>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</si>
  <si>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</si>
  <si>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</si>
  <si>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</si>
  <si>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</si>
  <si>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</si>
  <si>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</si>
  <si>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</si>
  <si>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</si>
  <si>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</si>
  <si>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</si>
  <si>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</si>
  <si>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</si>
  <si>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</si>
  <si>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</si>
  <si>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</si>
  <si>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</si>
  <si>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</si>
  <si>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</si>
  <si>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</si>
  <si>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</si>
  <si>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</si>
  <si>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</si>
  <si>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</si>
  <si>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</si>
  <si>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</si>
  <si>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</si>
  <si>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</si>
  <si>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</si>
  <si>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</si>
  <si>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</si>
  <si>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</si>
  <si>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</si>
  <si>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</si>
  <si>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</si>
  <si>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</si>
  <si>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</si>
  <si>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</si>
  <si>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</si>
  <si>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</si>
  <si>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</si>
  <si>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</si>
  <si>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</si>
  <si>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</si>
  <si>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</si>
  <si>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</si>
  <si>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</si>
  <si>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</si>
  <si>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</si>
  <si>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</si>
  <si>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</si>
  <si>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</si>
  <si>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</si>
  <si>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</si>
  <si>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</si>
  <si>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</si>
  <si>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</si>
  <si>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</si>
  <si>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</si>
  <si>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</si>
  <si>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</si>
  <si>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</si>
  <si>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</si>
  <si>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</si>
  <si>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</si>
  <si>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</si>
  <si>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</si>
  <si>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</si>
  <si>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</si>
  <si>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</si>
  <si>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</si>
  <si>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</si>
  <si>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</si>
  <si>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</si>
  <si>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</si>
  <si>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</si>
  <si>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</si>
  <si>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</si>
  <si>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</si>
  <si>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</si>
  <si>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</si>
  <si>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</si>
  <si>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</si>
  <si>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</si>
  <si>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</si>
  <si>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</si>
  <si>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</si>
  <si>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</si>
  <si>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</si>
  <si>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</si>
  <si>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</si>
  <si>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</si>
  <si>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</si>
  <si>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</si>
  <si>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</si>
  <si>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</si>
  <si>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</si>
  <si>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</si>
  <si>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</si>
  <si>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</si>
  <si>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</si>
  <si>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</si>
  <si>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</si>
  <si>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</si>
  <si>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</si>
  <si>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</si>
  <si>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</si>
  <si>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</si>
  <si>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</si>
  <si>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</si>
  <si>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</si>
  <si>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</si>
  <si>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</si>
  <si>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</si>
  <si>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</si>
  <si>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</si>
  <si>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</si>
  <si>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</si>
  <si>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</si>
  <si>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</si>
  <si>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</si>
  <si>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</si>
  <si>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</si>
  <si>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</si>
  <si>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</si>
  <si>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</si>
  <si>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</si>
  <si>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</si>
  <si>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</si>
  <si>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</si>
  <si>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</si>
  <si>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</si>
  <si>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</si>
  <si>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</si>
  <si>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</si>
  <si>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</si>
  <si>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</si>
  <si>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</si>
  <si>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</si>
  <si>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</si>
  <si>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</si>
  <si>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</si>
  <si>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</si>
  <si>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</si>
  <si>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</si>
  <si>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</si>
  <si>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</si>
  <si>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</si>
  <si>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</si>
  <si>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</si>
  <si>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</si>
  <si>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</si>
  <si>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</si>
  <si>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</si>
  <si>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</si>
  <si>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</si>
  <si>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</si>
  <si>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</si>
  <si>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</si>
  <si>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</si>
  <si>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</si>
  <si>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</si>
  <si>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</si>
  <si>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</si>
  <si>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</si>
  <si>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</si>
  <si>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</si>
  <si>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</si>
  <si>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</si>
  <si>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</si>
  <si>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</si>
  <si>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</si>
  <si>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</si>
  <si>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</si>
  <si>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</si>
  <si>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</si>
  <si>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</si>
  <si>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</si>
  <si>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</si>
  <si>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</si>
  <si>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</si>
  <si>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</si>
  <si>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</si>
  <si>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</si>
  <si>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</si>
  <si>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</si>
  <si>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</si>
  <si>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</si>
  <si>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</si>
  <si>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</si>
  <si>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</si>
  <si>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</si>
  <si>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</si>
  <si>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</si>
  <si>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</si>
  <si>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</si>
  <si>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</si>
  <si>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</si>
  <si>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</si>
  <si>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</si>
  <si>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</si>
  <si>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</si>
  <si>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</si>
  <si>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</si>
  <si>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</si>
  <si>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</si>
  <si>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</si>
  <si>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</si>
  <si>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</si>
  <si>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</si>
  <si>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</si>
  <si>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</si>
  <si>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</si>
  <si>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</si>
  <si>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</si>
  <si>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</si>
  <si>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</si>
  <si>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</si>
  <si>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</si>
  <si>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</si>
  <si>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</si>
  <si>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</si>
  <si>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</si>
  <si>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</si>
  <si>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</si>
  <si>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</si>
  <si>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</si>
  <si>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</si>
  <si>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</si>
  <si>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</si>
  <si>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</si>
  <si>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</si>
  <si>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</si>
  <si>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</si>
  <si>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</si>
  <si>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</si>
  <si>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</si>
  <si>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</si>
  <si>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</si>
  <si>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</si>
  <si>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</si>
  <si>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</si>
  <si>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</si>
  <si>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</si>
  <si>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</si>
  <si>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</si>
  <si>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</si>
  <si>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</si>
  <si>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</si>
  <si>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</si>
  <si>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</si>
  <si>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</si>
  <si>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</si>
  <si>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</si>
  <si>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</si>
  <si>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</si>
  <si>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</si>
  <si>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</si>
  <si>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</si>
  <si>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</si>
  <si>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</si>
  <si>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</si>
  <si>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</si>
  <si>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</si>
  <si>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</si>
  <si>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</si>
  <si>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</si>
  <si>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</si>
  <si>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</si>
  <si>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</si>
  <si>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</si>
  <si>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</si>
  <si>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</si>
  <si>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</si>
  <si>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</si>
  <si>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</si>
  <si>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</si>
  <si>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</si>
  <si>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</si>
  <si>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</si>
  <si>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</si>
  <si>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</si>
  <si>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</si>
  <si>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</si>
  <si>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</si>
  <si>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</si>
  <si>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</si>
  <si>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</si>
  <si>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</si>
  <si>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</si>
  <si>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</si>
  <si>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</si>
  <si>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</si>
  <si>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</si>
  <si>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</si>
  <si>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</si>
  <si>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</si>
  <si>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</si>
  <si>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</si>
  <si>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</si>
  <si>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</si>
  <si>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</si>
  <si>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</si>
  <si>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</si>
  <si>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</si>
  <si>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</si>
  <si>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</si>
  <si>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</si>
  <si>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</si>
  <si>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</si>
  <si>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</si>
  <si>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</si>
  <si>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</si>
  <si>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</si>
  <si>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</si>
  <si>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</si>
  <si>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</si>
  <si>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</si>
  <si>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</si>
  <si>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</si>
  <si>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</si>
  <si>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</si>
  <si>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</si>
  <si>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</si>
  <si>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</si>
  <si>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</si>
  <si>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</si>
  <si>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</si>
  <si>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</si>
  <si>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</si>
  <si>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</si>
  <si>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</si>
  <si>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</si>
  <si>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</si>
  <si>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</si>
  <si>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</si>
  <si>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</si>
  <si>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</si>
  <si>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</si>
  <si>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</si>
  <si>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</si>
  <si>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</si>
  <si>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</si>
  <si>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</si>
  <si>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</si>
  <si>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</si>
  <si>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</si>
  <si>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</si>
  <si>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</si>
  <si>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</si>
  <si>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</si>
  <si>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</si>
  <si>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</si>
  <si>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</si>
  <si>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</si>
  <si>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</si>
  <si>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</si>
  <si>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</si>
  <si>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</si>
  <si>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</si>
  <si>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</si>
  <si>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</si>
  <si>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</si>
  <si>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</si>
  <si>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</si>
  <si>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</si>
  <si>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</si>
  <si>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</si>
  <si>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</si>
  <si>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</si>
  <si>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</si>
  <si>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</si>
  <si>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</si>
  <si>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</si>
  <si>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</si>
  <si>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</si>
  <si>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</si>
  <si>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</si>
  <si>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</si>
  <si>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</si>
  <si>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</si>
  <si>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</si>
  <si>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</si>
  <si>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</si>
  <si>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</si>
  <si>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</si>
  <si>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</si>
  <si>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</si>
  <si>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</si>
  <si>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</si>
  <si>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</si>
  <si>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</si>
  <si>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</si>
  <si>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</si>
  <si>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</si>
  <si>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</si>
  <si>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</si>
  <si>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</si>
  <si>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</si>
  <si>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</si>
  <si>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</si>
  <si>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</si>
  <si>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</si>
  <si>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</si>
  <si>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</si>
  <si>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</si>
  <si>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</si>
  <si>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</si>
  <si>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</si>
  <si>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</si>
  <si>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</si>
  <si>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</si>
  <si>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</si>
  <si>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</si>
  <si>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</si>
  <si>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</si>
  <si>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</si>
  <si>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</si>
  <si>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</si>
  <si>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</si>
  <si>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</si>
  <si>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</si>
  <si>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</si>
  <si>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</si>
  <si>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</si>
  <si>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</si>
  <si>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</si>
  <si>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</si>
  <si>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</si>
  <si>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</si>
  <si>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</si>
  <si>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</si>
  <si>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</si>
  <si>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</si>
  <si>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</si>
  <si>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</si>
  <si>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</si>
  <si>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</si>
  <si>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</si>
  <si>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</si>
  <si>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</si>
  <si>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</si>
  <si>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</si>
  <si>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</si>
  <si>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</si>
  <si>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</si>
  <si>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</si>
  <si>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</si>
  <si>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</si>
  <si>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</si>
  <si>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</si>
  <si>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</si>
  <si>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</si>
  <si>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</si>
  <si>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</si>
  <si>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</si>
  <si>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</si>
  <si>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</si>
  <si>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</si>
  <si>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</si>
  <si>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</si>
  <si>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</si>
  <si>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</si>
  <si>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</si>
  <si>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</si>
  <si>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</si>
  <si>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</si>
  <si>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</si>
  <si>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</si>
  <si>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</si>
  <si>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</si>
  <si>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</si>
  <si>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</si>
  <si>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</si>
  <si>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</si>
  <si>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</si>
  <si>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</si>
  <si>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</si>
  <si>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</si>
  <si>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</si>
  <si>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</si>
  <si>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</si>
  <si>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</si>
  <si>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</si>
  <si>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</si>
  <si>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</si>
  <si>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</si>
  <si>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</si>
  <si>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</si>
  <si>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</si>
  <si>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</si>
  <si>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</si>
  <si>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</si>
  <si>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</si>
  <si>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</si>
  <si>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</si>
  <si>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</si>
  <si>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</si>
  <si>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</si>
  <si>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</si>
  <si>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</si>
  <si>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</si>
  <si>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</si>
  <si>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</si>
  <si>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</si>
  <si>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</si>
  <si>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</si>
  <si>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</si>
  <si>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</si>
  <si>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</si>
  <si>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</si>
  <si>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</si>
  <si>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</si>
  <si>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</si>
  <si>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</si>
  <si>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</si>
  <si>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</si>
  <si>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</si>
  <si>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</si>
  <si>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</si>
  <si>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</si>
  <si>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</si>
  <si>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</si>
  <si>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</si>
  <si>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</si>
  <si>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</si>
  <si>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</si>
  <si>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</si>
  <si>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</si>
  <si>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</si>
  <si>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</si>
  <si>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</si>
  <si>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</si>
  <si>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</si>
  <si>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</si>
  <si>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</si>
  <si>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</si>
  <si>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</si>
  <si>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</si>
  <si>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</si>
  <si>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</si>
  <si>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</si>
  <si>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</si>
  <si>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</si>
  <si>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</si>
  <si>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</si>
  <si>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</si>
  <si>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</si>
  <si>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</si>
  <si>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</si>
  <si>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</si>
  <si>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</si>
  <si>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</si>
  <si>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</si>
  <si>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</si>
  <si>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</si>
  <si>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</si>
  <si>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</si>
  <si>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</si>
  <si>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</si>
  <si>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</si>
  <si>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</si>
  <si>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</si>
  <si>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</si>
  <si>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</si>
  <si>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</si>
  <si>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</si>
  <si>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</si>
  <si>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</si>
  <si>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</si>
  <si>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</si>
  <si>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</si>
  <si>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</si>
  <si>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</si>
  <si>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</si>
  <si>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</si>
  <si>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</si>
  <si>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</si>
  <si>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</si>
  <si>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</si>
  <si>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</si>
  <si>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</si>
  <si>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</si>
  <si>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</si>
  <si>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</si>
  <si>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</si>
  <si>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</si>
  <si>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</si>
  <si>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</si>
  <si>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</si>
  <si>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</si>
  <si>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</si>
  <si>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</si>
  <si>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</si>
  <si>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</si>
  <si>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</si>
  <si>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</si>
  <si>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</si>
  <si>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</si>
  <si>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</si>
  <si>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</si>
  <si>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</si>
  <si>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</si>
  <si>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</si>
  <si>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</si>
  <si>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</si>
  <si>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</si>
  <si>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</si>
  <si>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</si>
  <si>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</si>
  <si>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</si>
  <si>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</si>
  <si>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</si>
  <si>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</si>
  <si>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</si>
  <si>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</si>
  <si>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</si>
  <si>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</si>
  <si>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</si>
  <si>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</si>
  <si>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</si>
  <si>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</si>
  <si>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</si>
  <si>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</si>
  <si>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</si>
  <si>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</si>
  <si>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</si>
  <si>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</si>
  <si>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</si>
  <si>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</si>
  <si>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</si>
  <si>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</si>
  <si>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</si>
  <si>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</si>
  <si>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</si>
  <si>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</si>
  <si>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</si>
  <si>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</si>
  <si>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</si>
  <si>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</si>
  <si>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</si>
  <si>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</si>
  <si>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</si>
  <si>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</si>
  <si>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</si>
  <si>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</si>
  <si>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</si>
  <si>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</si>
  <si>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</si>
  <si>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</si>
  <si>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</si>
  <si>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</si>
  <si>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</si>
  <si>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</si>
  <si>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</si>
  <si>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</si>
  <si>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</si>
  <si>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</si>
  <si>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</si>
  <si>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</si>
  <si>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</si>
  <si>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</si>
  <si>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</si>
  <si>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</si>
  <si>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</si>
  <si>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</si>
  <si>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</si>
  <si>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</si>
  <si>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</si>
  <si>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</si>
  <si>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</si>
  <si>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</si>
  <si>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</si>
  <si>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</si>
  <si>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</si>
  <si>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</si>
  <si>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</si>
  <si>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</si>
  <si>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</si>
  <si>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</si>
  <si>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</si>
  <si>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</si>
  <si>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</si>
  <si>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</si>
  <si>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</si>
  <si>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</si>
  <si>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</si>
  <si>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</si>
  <si>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</si>
  <si>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</si>
  <si>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</si>
  <si>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</si>
  <si>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</si>
  <si>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</si>
  <si>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</si>
  <si>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</si>
  <si>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</si>
  <si>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</si>
  <si>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</si>
  <si>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</si>
  <si>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</si>
  <si>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</si>
  <si>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</si>
  <si>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</si>
  <si>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</si>
  <si>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</si>
  <si>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</si>
  <si>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</si>
  <si>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</si>
  <si>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</si>
  <si>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</si>
  <si>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</si>
  <si>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</si>
  <si>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</si>
  <si>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</si>
  <si>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</si>
  <si>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</si>
  <si>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</si>
  <si>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</si>
  <si>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</si>
  <si>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</si>
  <si>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</si>
  <si>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</si>
  <si>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</si>
  <si>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</si>
  <si>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</si>
  <si>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</si>
  <si>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</si>
  <si>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</si>
  <si>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</si>
  <si>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</si>
  <si>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</si>
  <si>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</si>
  <si>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</si>
  <si>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</si>
  <si>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</si>
  <si>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</si>
  <si>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</si>
  <si>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</si>
  <si>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</si>
  <si>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</si>
  <si>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</si>
  <si>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</si>
  <si>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</si>
  <si>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</si>
  <si>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</si>
  <si>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</si>
  <si>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</si>
  <si>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</si>
  <si>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</si>
  <si>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</si>
  <si>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</si>
  <si>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</si>
  <si>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</si>
  <si>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</si>
  <si>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</si>
  <si>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</si>
  <si>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</si>
  <si>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</si>
  <si>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</si>
  <si>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</si>
  <si>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</si>
  <si>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</si>
  <si>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</si>
  <si>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</si>
  <si>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</si>
  <si>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</si>
  <si>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</si>
  <si>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</si>
  <si>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</si>
  <si>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</si>
  <si>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</si>
  <si>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</si>
  <si>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</si>
  <si>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</si>
  <si>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</si>
  <si>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</si>
  <si>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</si>
  <si>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</si>
  <si>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</si>
  <si>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</si>
  <si>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</si>
  <si>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</si>
  <si>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</si>
  <si>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</si>
  <si>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</si>
  <si>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</si>
  <si>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</si>
  <si>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</si>
  <si>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</si>
  <si>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</si>
  <si>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</si>
  <si>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</si>
  <si>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</si>
  <si>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</si>
  <si>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</si>
  <si>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</si>
  <si>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</si>
  <si>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</si>
  <si>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</si>
  <si>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</si>
  <si>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</si>
  <si>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</si>
  <si>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</si>
  <si>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</si>
  <si>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</si>
  <si>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</si>
  <si>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</si>
  <si>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</si>
  <si>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</si>
  <si>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</si>
  <si>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</si>
  <si>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</si>
  <si>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</si>
  <si>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</si>
  <si>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</si>
  <si>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</si>
  <si>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</si>
  <si>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</si>
  <si>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</si>
  <si>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</si>
  <si>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</si>
  <si>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</si>
  <si>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</si>
  <si>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</si>
  <si>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</si>
  <si>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</si>
  <si>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</si>
  <si>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</si>
  <si>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</si>
  <si>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</si>
  <si>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</si>
  <si>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</si>
  <si>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</si>
  <si>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</si>
  <si>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</si>
  <si>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</si>
  <si>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</si>
  <si>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</si>
  <si>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</si>
  <si>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</si>
  <si>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</si>
  <si>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</si>
  <si>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</si>
  <si>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</si>
  <si>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</si>
  <si>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</si>
  <si>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</si>
  <si>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</si>
  <si>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</si>
  <si>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</si>
  <si>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</si>
  <si>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</si>
  <si>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</si>
  <si>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</si>
  <si>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</si>
  <si>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</si>
  <si>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</si>
  <si>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</si>
  <si>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</si>
  <si>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</si>
  <si>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</si>
  <si>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</si>
  <si>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</si>
  <si>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</si>
  <si>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</si>
  <si>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</si>
  <si>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</si>
  <si>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</si>
  <si>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</si>
  <si>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</si>
  <si>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</si>
  <si>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</si>
  <si>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</si>
  <si>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</si>
  <si>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</si>
  <si>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</si>
  <si>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</si>
  <si>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</si>
  <si>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</si>
  <si>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</si>
  <si>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</si>
  <si>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</si>
  <si>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</si>
  <si>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</si>
  <si>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</si>
  <si>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</si>
  <si>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</si>
  <si>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</si>
  <si>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</si>
  <si>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</si>
  <si>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</si>
  <si>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</si>
  <si>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</si>
  <si>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</si>
  <si>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</si>
  <si>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</si>
  <si>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</si>
  <si>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</si>
  <si>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</si>
  <si>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</si>
  <si>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</si>
  <si>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</si>
  <si>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</si>
  <si>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</si>
  <si>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</si>
  <si>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</si>
  <si>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</si>
  <si>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</si>
  <si>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</si>
  <si>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</si>
  <si>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</si>
  <si>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</si>
  <si>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</si>
  <si>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</si>
  <si>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</si>
  <si>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</si>
  <si>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</si>
  <si>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</si>
  <si>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</si>
  <si>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</si>
  <si>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</si>
  <si>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</si>
  <si>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</si>
  <si>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</si>
  <si>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</si>
  <si>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</si>
  <si>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</si>
  <si>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</si>
  <si>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</si>
  <si>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</si>
  <si>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</si>
  <si>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</si>
  <si>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</si>
  <si>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</si>
  <si>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</si>
  <si>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</si>
  <si>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</si>
  <si>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</si>
  <si>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</si>
  <si>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</si>
  <si>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</si>
  <si>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</si>
  <si>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</si>
  <si>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</si>
  <si>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</si>
  <si>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</si>
  <si>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</si>
  <si>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</si>
  <si>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</si>
  <si>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</si>
  <si>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</si>
  <si>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</si>
  <si>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</si>
  <si>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</si>
  <si>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</si>
  <si>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</si>
  <si>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</si>
  <si>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</si>
  <si>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</si>
  <si>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</si>
  <si>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</si>
  <si>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</si>
  <si>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</si>
  <si>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</si>
  <si>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</si>
  <si>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</si>
  <si>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</si>
  <si>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</si>
  <si>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</si>
  <si>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</si>
  <si>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</si>
  <si>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</si>
  <si>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</si>
  <si>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</si>
  <si>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</si>
  <si>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</si>
  <si>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</si>
  <si>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</si>
  <si>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</si>
  <si>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</si>
  <si>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</si>
  <si>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</si>
  <si>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</si>
  <si>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</si>
  <si>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</si>
  <si>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</si>
  <si>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</si>
  <si>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</si>
  <si>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</si>
  <si>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</si>
  <si>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</si>
  <si>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</si>
  <si>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</si>
  <si>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</si>
  <si>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</si>
  <si>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</si>
  <si>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</si>
  <si>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</si>
  <si>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</si>
  <si>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</si>
  <si>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</si>
  <si>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</si>
  <si>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</si>
  <si>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</si>
  <si>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</si>
  <si>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</si>
  <si>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</si>
  <si>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</si>
  <si>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</si>
  <si>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</si>
  <si>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</si>
  <si>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</si>
  <si>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</si>
  <si>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</si>
  <si>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</si>
  <si>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</si>
  <si>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</si>
  <si>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</si>
  <si>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</si>
  <si>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</si>
  <si>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</si>
  <si>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</si>
  <si>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</si>
  <si>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</si>
  <si>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</si>
  <si>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</si>
  <si>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</si>
  <si>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</si>
  <si>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</si>
  <si>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</si>
  <si>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</si>
  <si>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</si>
  <si>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</si>
  <si>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</si>
  <si>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</si>
  <si>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</si>
  <si>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</si>
  <si>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</si>
  <si>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</si>
  <si>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</si>
  <si>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</si>
  <si>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</si>
  <si>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</si>
  <si>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</si>
  <si>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</si>
  <si>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</si>
  <si>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</si>
  <si>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</si>
  <si>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</si>
  <si>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</si>
  <si>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</si>
  <si>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</si>
  <si>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</si>
  <si>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</si>
  <si>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</si>
  <si>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</si>
  <si>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</si>
  <si>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</si>
  <si>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</si>
  <si>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</si>
  <si>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</si>
  <si>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</si>
  <si>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</si>
  <si>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</si>
  <si>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</si>
  <si>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</si>
  <si>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</si>
  <si>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</si>
  <si>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</si>
  <si>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</si>
  <si>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</si>
  <si>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</si>
  <si>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</si>
  <si>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</si>
  <si>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</si>
  <si>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</si>
  <si>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</si>
  <si>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</si>
  <si>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</si>
  <si>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</si>
  <si>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</si>
  <si>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</si>
  <si>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</si>
  <si>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</si>
  <si>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</si>
  <si>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</si>
  <si>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</si>
  <si>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</si>
  <si>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</si>
  <si>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</si>
  <si>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</si>
  <si>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</si>
  <si>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</si>
  <si>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</si>
  <si>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</si>
  <si>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</si>
  <si>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</si>
  <si>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</si>
  <si>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</si>
  <si>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</si>
  <si>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</si>
  <si>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</si>
  <si>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</si>
  <si>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</si>
  <si>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</si>
  <si>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</si>
  <si>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</si>
  <si>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</si>
  <si>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</si>
  <si>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</si>
  <si>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</si>
  <si>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</si>
  <si>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</si>
  <si>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</si>
  <si>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</si>
  <si>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</si>
  <si>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</si>
  <si>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</si>
  <si>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</si>
  <si>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</si>
  <si>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</si>
  <si>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</si>
  <si>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</si>
  <si>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</si>
  <si>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</si>
  <si>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</si>
  <si>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</si>
  <si>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</si>
  <si>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</si>
  <si>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</si>
  <si>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</si>
  <si>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</si>
  <si>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</si>
  <si>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</si>
  <si>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</si>
  <si>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</si>
  <si>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</si>
  <si>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</si>
  <si>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</si>
  <si>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</si>
  <si>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</si>
  <si>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</si>
  <si>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</si>
  <si>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</si>
  <si>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</si>
  <si>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</si>
  <si>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</si>
  <si>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</si>
  <si>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</si>
  <si>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</si>
  <si>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</si>
  <si>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</si>
  <si>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</si>
  <si>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</si>
  <si>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</si>
  <si>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</si>
  <si>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</si>
  <si>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</si>
  <si>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</si>
  <si>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</si>
  <si>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</si>
  <si>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</si>
  <si>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</si>
  <si>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</si>
  <si>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</si>
  <si>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</si>
  <si>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</si>
  <si>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</si>
  <si>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</si>
  <si>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</si>
  <si>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</si>
  <si>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</si>
  <si>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</si>
  <si>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</si>
  <si>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</si>
  <si>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</si>
  <si>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</si>
  <si>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</si>
  <si>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</si>
  <si>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</si>
  <si>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</si>
  <si>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</si>
  <si>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</si>
  <si>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</si>
  <si>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</si>
  <si>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</si>
  <si>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</si>
  <si>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</si>
  <si>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</si>
  <si>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</si>
  <si>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</si>
  <si>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</si>
  <si>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</si>
  <si>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</si>
  <si>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</si>
  <si>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</si>
  <si>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</si>
  <si>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</si>
  <si>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</si>
  <si>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</si>
  <si>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</si>
  <si>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</si>
  <si>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</si>
  <si>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</si>
  <si>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</si>
  <si>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</si>
  <si>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</si>
  <si>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</si>
  <si>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</si>
  <si>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</si>
  <si>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</si>
  <si>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</si>
  <si>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</si>
  <si>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</si>
  <si>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</si>
  <si>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</si>
  <si>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</si>
  <si>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</si>
  <si>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</si>
  <si>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</si>
  <si>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</si>
  <si>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</si>
  <si>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</si>
  <si>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</si>
  <si>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</si>
  <si>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</si>
  <si>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</si>
  <si>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</si>
  <si>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</si>
  <si>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</si>
  <si>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</si>
  <si>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</si>
  <si>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</si>
  <si>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</si>
  <si>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</si>
  <si>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</si>
  <si>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</si>
  <si>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</si>
  <si>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</si>
  <si>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</si>
  <si>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</si>
  <si>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</si>
  <si>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</si>
  <si>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</si>
  <si>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</si>
  <si>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</si>
  <si>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</si>
  <si>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</si>
  <si>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</si>
  <si>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</si>
  <si>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</si>
  <si>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</si>
  <si>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</si>
  <si>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</si>
  <si>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</si>
  <si>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</si>
  <si>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</si>
  <si>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</si>
  <si>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</si>
  <si>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</si>
  <si>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</si>
  <si>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</si>
  <si>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</si>
  <si>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</si>
  <si>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</si>
  <si>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</si>
  <si>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</si>
  <si>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</si>
  <si>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</si>
  <si>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</si>
  <si>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</si>
  <si>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</si>
  <si>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</si>
  <si>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</si>
  <si>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</si>
  <si>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</si>
  <si>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</si>
  <si>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</si>
  <si>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</si>
  <si>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</si>
  <si>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</si>
  <si>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</si>
  <si>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</si>
  <si>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</si>
  <si>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</si>
  <si>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</si>
  <si>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</si>
  <si>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</si>
  <si>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</si>
  <si>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</si>
  <si>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</si>
  <si>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</si>
  <si>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</si>
  <si>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</si>
  <si>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</si>
  <si>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</si>
  <si>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</si>
  <si>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</si>
  <si>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</si>
  <si>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</si>
  <si>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</si>
  <si>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</si>
  <si>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</si>
  <si>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</si>
  <si>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</si>
  <si>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</si>
  <si>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</si>
  <si>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</si>
  <si>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</si>
  <si>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</si>
  <si>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</si>
  <si>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</si>
  <si>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</si>
  <si>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</si>
  <si>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</si>
  <si>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</si>
  <si>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</si>
  <si>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</si>
  <si>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</si>
  <si>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</si>
  <si>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</si>
  <si>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</si>
  <si>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</si>
  <si>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</si>
  <si>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</si>
  <si>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</si>
  <si>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</si>
  <si>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</si>
  <si>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</si>
  <si>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</si>
  <si>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</si>
  <si>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</si>
  <si>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</si>
  <si>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</si>
  <si>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</si>
  <si>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</si>
  <si>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</si>
  <si>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</si>
  <si>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</si>
  <si>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</si>
  <si>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</si>
  <si>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</si>
  <si>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</si>
  <si>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</si>
  <si>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</si>
  <si>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</si>
  <si>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</si>
  <si>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</si>
  <si>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</si>
  <si>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</si>
  <si>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</si>
  <si>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</si>
  <si>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</si>
  <si>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</si>
  <si>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</si>
  <si>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</si>
  <si>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</si>
  <si>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</si>
  <si>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</si>
  <si>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</si>
  <si>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</si>
  <si>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</si>
  <si>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</si>
  <si>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</si>
  <si>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</si>
  <si>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</si>
  <si>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</si>
  <si>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</si>
  <si>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</si>
  <si>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</si>
  <si>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</si>
  <si>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</si>
  <si>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</si>
  <si>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</si>
  <si>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</si>
  <si>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</si>
  <si>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</si>
  <si>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</si>
  <si>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</si>
  <si>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</si>
  <si>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</si>
  <si>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</si>
  <si>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</si>
  <si>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</si>
  <si>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</si>
  <si>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</si>
  <si>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</si>
  <si>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</si>
  <si>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</si>
  <si>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</si>
  <si>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</si>
  <si>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</si>
  <si>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</si>
  <si>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</si>
  <si>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</si>
  <si>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</si>
  <si>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</si>
  <si>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</si>
  <si>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</si>
  <si>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</si>
  <si>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</si>
  <si>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</si>
  <si>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</si>
  <si>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</si>
  <si>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</si>
  <si>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</si>
  <si>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</si>
  <si>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</si>
  <si>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</si>
  <si>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</si>
  <si>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</si>
  <si>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</si>
  <si>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</si>
  <si>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</si>
  <si>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</si>
  <si>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</si>
  <si>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</si>
  <si>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</si>
  <si>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</si>
  <si>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</si>
  <si>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</si>
  <si>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</si>
  <si>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</si>
  <si>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</si>
  <si>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</si>
  <si>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</si>
  <si>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</si>
  <si>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</si>
  <si>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</si>
  <si>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</si>
  <si>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</si>
  <si>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</si>
  <si>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</si>
  <si>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</si>
  <si>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</si>
  <si>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</si>
  <si>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</si>
  <si>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</si>
  <si>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</si>
  <si>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</si>
  <si>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</si>
  <si>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</si>
  <si>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</si>
  <si>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</si>
  <si>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</si>
  <si>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</si>
  <si>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</si>
  <si>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</si>
  <si>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</si>
  <si>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</si>
  <si>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</si>
  <si>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</si>
  <si>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</si>
  <si>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</si>
  <si>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</si>
  <si>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</si>
  <si>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</si>
  <si>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</si>
  <si>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</si>
  <si>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</si>
  <si>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</si>
  <si>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</si>
  <si>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</si>
  <si>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</si>
  <si>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</si>
  <si>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</si>
  <si>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</si>
  <si>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</si>
  <si>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</si>
  <si>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</si>
  <si>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</si>
  <si>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</si>
  <si>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</si>
  <si>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</si>
  <si>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</si>
  <si>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</si>
  <si>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</si>
  <si>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</si>
  <si>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</si>
  <si>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</si>
  <si>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</si>
  <si>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</si>
  <si>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</si>
  <si>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</si>
  <si>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</si>
  <si>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</si>
  <si>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</si>
  <si>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</si>
  <si>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</si>
  <si>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</si>
  <si>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</si>
  <si>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</si>
  <si>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</si>
  <si>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</si>
  <si>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</si>
  <si>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</si>
  <si>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</si>
  <si>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</si>
  <si>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</si>
  <si>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</si>
  <si>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</si>
  <si>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</si>
  <si>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</si>
  <si>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</si>
  <si>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</si>
  <si>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</si>
  <si>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</si>
  <si>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</si>
  <si>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</si>
  <si>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</si>
  <si>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</si>
  <si>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</si>
  <si>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</si>
  <si>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</si>
  <si>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</si>
  <si>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</si>
  <si>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</si>
  <si>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</si>
  <si>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</si>
  <si>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</si>
  <si>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</si>
  <si>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</si>
  <si>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</si>
  <si>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</si>
  <si>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</si>
  <si>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</si>
  <si>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</si>
  <si>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</si>
  <si>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</si>
  <si>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</si>
  <si>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</si>
  <si>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</si>
  <si>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</si>
  <si>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</si>
  <si>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</si>
  <si>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</si>
  <si>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</si>
  <si>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</si>
  <si>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</si>
  <si>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</si>
  <si>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</si>
  <si>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</si>
  <si>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</si>
  <si>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</si>
  <si>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</si>
  <si>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</si>
  <si>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</si>
  <si>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</si>
  <si>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</si>
  <si>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</si>
  <si>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</si>
  <si>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</si>
  <si>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</si>
  <si>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</si>
  <si>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</si>
  <si>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</si>
  <si>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</si>
  <si>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</si>
  <si>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</si>
  <si>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</si>
  <si>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</si>
  <si>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</si>
  <si>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</si>
  <si>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</si>
  <si>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</si>
  <si>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</si>
  <si>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</si>
  <si>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</si>
  <si>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</si>
  <si>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</si>
  <si>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</si>
  <si>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</si>
  <si>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</si>
  <si>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</si>
  <si>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</si>
  <si>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</si>
  <si>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</si>
  <si>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</si>
  <si>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</si>
  <si>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</si>
  <si>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</si>
  <si>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</si>
  <si>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</si>
  <si>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</si>
  <si>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</si>
  <si>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</si>
  <si>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</si>
  <si>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</si>
  <si>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</si>
  <si>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</si>
  <si>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</si>
  <si>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</si>
  <si>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</si>
  <si>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</si>
  <si>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</si>
  <si>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</si>
  <si>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</si>
  <si>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</si>
  <si>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</si>
  <si>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</si>
  <si>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</si>
  <si>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</si>
  <si>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</si>
  <si>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</si>
  <si>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</si>
  <si>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</si>
  <si>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</si>
  <si>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</si>
  <si>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</si>
  <si>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</si>
  <si>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</si>
  <si>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</si>
  <si>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</si>
  <si>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</si>
  <si>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</si>
  <si>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</si>
  <si>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</si>
  <si>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</si>
  <si>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</si>
  <si>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</si>
  <si>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</si>
  <si>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</si>
  <si>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</si>
  <si>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</si>
  <si>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</si>
  <si>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</si>
  <si>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</si>
  <si>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</si>
  <si>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</si>
  <si>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</si>
  <si>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</si>
  <si>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</si>
  <si>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</si>
  <si>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</si>
  <si>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</si>
  <si>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</si>
  <si>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</si>
  <si>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</si>
  <si>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</si>
  <si>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</si>
  <si>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</si>
  <si>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</si>
  <si>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</si>
  <si>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</si>
  <si>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</si>
  <si>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</si>
  <si>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</si>
  <si>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</si>
  <si>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</si>
  <si>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</si>
  <si>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</si>
  <si>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</si>
  <si>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</si>
  <si>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</si>
  <si>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</si>
  <si>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</si>
  <si>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</si>
  <si>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</si>
  <si>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</si>
  <si>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</si>
  <si>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</si>
  <si>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</si>
  <si>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</si>
  <si>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</si>
  <si>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</si>
  <si>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</si>
  <si>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</si>
  <si>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</si>
  <si>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</si>
  <si>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</si>
  <si>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</si>
  <si>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</si>
  <si>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</si>
  <si>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</si>
  <si>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</si>
  <si>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</si>
  <si>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</si>
  <si>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</si>
  <si>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</si>
  <si>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</si>
  <si>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</si>
  <si>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</si>
  <si>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</si>
  <si>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</si>
  <si>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</si>
  <si>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</si>
  <si>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</si>
  <si>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</si>
  <si>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</si>
  <si>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</si>
  <si>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</si>
  <si>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</si>
  <si>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</si>
  <si>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</si>
  <si>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</si>
  <si>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</si>
  <si>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</si>
  <si>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</si>
  <si>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</si>
  <si>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</si>
  <si>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</si>
  <si>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</si>
  <si>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</si>
  <si>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</si>
  <si>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</si>
  <si>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</si>
  <si>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</si>
  <si>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</si>
  <si>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</si>
  <si>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</si>
  <si>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</si>
  <si>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</si>
  <si>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</si>
  <si>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</si>
  <si>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</si>
  <si>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</si>
  <si>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</si>
  <si>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</si>
  <si>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</si>
  <si>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</si>
  <si>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</si>
  <si>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</si>
  <si>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</si>
  <si>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</si>
  <si>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</si>
  <si>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</si>
  <si>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</si>
  <si>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</si>
  <si>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</si>
  <si>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</si>
  <si>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</si>
  <si>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</si>
  <si>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</si>
  <si>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</si>
  <si>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</si>
  <si>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</si>
  <si>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</si>
  <si>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</si>
  <si>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</si>
  <si>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</si>
  <si>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</si>
  <si>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</si>
  <si>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</si>
  <si>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</si>
  <si>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</si>
  <si>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</si>
  <si>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</si>
  <si>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</si>
  <si>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</si>
  <si>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</si>
  <si>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</si>
  <si>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</si>
  <si>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</si>
  <si>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</si>
  <si>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</si>
  <si>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</si>
  <si>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</si>
  <si>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</si>
  <si>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</si>
  <si>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</si>
  <si>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</si>
  <si>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</si>
  <si>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</si>
  <si>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</si>
  <si>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</si>
  <si>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</si>
  <si>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</si>
  <si>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</si>
  <si>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</si>
  <si>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</si>
  <si>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</si>
  <si>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</si>
  <si>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</si>
  <si>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</si>
  <si>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</si>
  <si>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</si>
  <si>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</si>
  <si>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</si>
  <si>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</si>
  <si>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</si>
  <si>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</si>
  <si>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</si>
  <si>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</si>
  <si>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</si>
  <si>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</si>
  <si>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</si>
  <si>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</si>
  <si>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</si>
  <si>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</si>
  <si>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</si>
  <si>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</si>
  <si>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</si>
  <si>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</si>
  <si>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</si>
  <si>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</si>
  <si>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</si>
  <si>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</si>
  <si>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</si>
  <si>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</si>
  <si>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</si>
  <si>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</si>
  <si>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</si>
  <si>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</si>
  <si>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</si>
  <si>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</si>
  <si>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</si>
  <si>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</si>
  <si>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</si>
  <si>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</si>
  <si>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</si>
  <si>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</si>
  <si>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</si>
  <si>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</si>
  <si>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</si>
  <si>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</si>
  <si>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</si>
  <si>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</si>
  <si>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</si>
  <si>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</si>
  <si>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</si>
  <si>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</si>
  <si>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</si>
  <si>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</si>
  <si>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</si>
  <si>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</si>
  <si>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</si>
  <si>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</si>
  <si>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</si>
  <si>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</si>
  <si>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</si>
  <si>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</si>
  <si>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</si>
  <si>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</si>
  <si>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</si>
  <si>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</si>
  <si>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</si>
  <si>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</si>
  <si>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</si>
  <si>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</si>
  <si>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</si>
  <si>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</si>
  <si>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</si>
  <si>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</si>
  <si>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</si>
  <si>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</si>
  <si>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</si>
  <si>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</si>
  <si>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</si>
  <si>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</si>
  <si>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</si>
  <si>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</si>
  <si>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</si>
  <si>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</si>
  <si>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</si>
  <si>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</si>
  <si>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</si>
  <si>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</si>
  <si>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</si>
  <si>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</si>
  <si>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</si>
  <si>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</si>
  <si>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</si>
  <si>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</si>
  <si>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</si>
  <si>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</si>
  <si>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</si>
  <si>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</si>
  <si>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</si>
  <si>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</si>
  <si>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</si>
  <si>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</si>
  <si>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</si>
  <si>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</si>
  <si>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</si>
  <si>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</si>
  <si>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</si>
  <si>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</si>
  <si>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</si>
  <si>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</si>
  <si>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</si>
  <si>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</si>
  <si>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</si>
  <si>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</si>
  <si>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</si>
  <si>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</si>
  <si>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</si>
  <si>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</si>
  <si>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</si>
  <si>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</si>
  <si>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</si>
  <si>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</si>
  <si>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</si>
  <si>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</si>
  <si>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</si>
  <si>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</si>
  <si>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</si>
  <si>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</si>
  <si>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</si>
  <si>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</si>
  <si>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</si>
  <si>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</si>
  <si>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</si>
  <si>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</si>
  <si>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</si>
  <si>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</si>
  <si>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</si>
  <si>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</si>
  <si>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</si>
  <si>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</si>
  <si>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</si>
  <si>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</si>
  <si>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</si>
  <si>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</si>
  <si>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</si>
  <si>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</si>
  <si>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</si>
  <si>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</si>
  <si>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</si>
  <si>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</si>
  <si>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</si>
  <si>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</si>
  <si>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</si>
  <si>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</si>
  <si>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</si>
  <si>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</si>
  <si>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</si>
  <si>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</si>
  <si>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</si>
  <si>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</si>
  <si>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</si>
  <si>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</si>
  <si>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</si>
  <si>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</si>
  <si>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</si>
  <si>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</si>
  <si>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</si>
  <si>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</si>
  <si>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</si>
  <si>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</si>
  <si>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</si>
  <si>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</si>
  <si>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</si>
  <si>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</si>
  <si>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</si>
  <si>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</si>
  <si>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</si>
  <si>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</si>
  <si>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</si>
  <si>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</si>
  <si>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</si>
  <si>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</si>
  <si>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</si>
  <si>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</si>
  <si>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</si>
  <si>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</si>
  <si>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</si>
  <si>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</si>
  <si>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</si>
  <si>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</si>
  <si>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</si>
  <si>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</si>
  <si>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</si>
  <si>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</si>
  <si>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</si>
  <si>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</si>
  <si>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</si>
  <si>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</si>
  <si>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</si>
  <si>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</si>
  <si>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</si>
  <si>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</si>
  <si>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</si>
  <si>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</si>
  <si>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</si>
  <si>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</si>
  <si>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</si>
  <si>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</si>
  <si>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</si>
  <si>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</si>
  <si>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</si>
  <si>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</si>
  <si>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</si>
  <si>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</si>
  <si>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</si>
  <si>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</si>
  <si>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</si>
  <si>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</si>
  <si>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</si>
  <si>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</si>
  <si>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</si>
  <si>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</si>
  <si>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</si>
  <si>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</si>
  <si>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</si>
  <si>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</si>
  <si>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</si>
  <si>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</si>
  <si>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</si>
  <si>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</si>
  <si>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</si>
  <si>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</si>
  <si>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</si>
  <si>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</si>
  <si>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</si>
  <si>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</si>
  <si>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</si>
  <si>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</si>
  <si>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</si>
  <si>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</si>
  <si>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</si>
  <si>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</si>
  <si>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</si>
  <si>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</si>
  <si>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</si>
  <si>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</si>
  <si>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</si>
  <si>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</si>
  <si>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</si>
  <si>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</si>
  <si>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</si>
  <si>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</si>
  <si>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</si>
  <si>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</si>
  <si>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</si>
  <si>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</si>
  <si>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</si>
  <si>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</si>
  <si>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</si>
  <si>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</si>
  <si>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</si>
  <si>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</si>
  <si>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</si>
  <si>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</si>
  <si>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</si>
  <si>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</si>
  <si>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</si>
  <si>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</si>
  <si>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</si>
  <si>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</si>
  <si>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</si>
  <si>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</si>
  <si>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</si>
  <si>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</si>
  <si>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</si>
  <si>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</si>
  <si>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</si>
  <si>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</si>
  <si>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</si>
  <si>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</si>
  <si>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</si>
  <si>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</si>
  <si>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</si>
  <si>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</si>
  <si>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</si>
  <si>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</si>
  <si>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</si>
  <si>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</si>
  <si>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</si>
  <si>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</si>
  <si>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</si>
  <si>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</si>
  <si>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</si>
  <si>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</si>
  <si>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</si>
  <si>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</si>
  <si>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</si>
  <si>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</si>
  <si>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</si>
  <si>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</si>
  <si>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</si>
  <si>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</si>
  <si>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</si>
  <si>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</si>
  <si>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</si>
  <si>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</si>
  <si>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</si>
  <si>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</si>
  <si>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</si>
  <si>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</si>
  <si>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</si>
  <si>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</si>
  <si>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</si>
  <si>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</si>
  <si>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</si>
  <si>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</si>
  <si>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</si>
  <si>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</si>
  <si>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</si>
  <si>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</si>
  <si>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</si>
  <si>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</si>
  <si>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</si>
  <si>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</si>
  <si>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</si>
  <si>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</si>
  <si>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</si>
  <si>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</si>
  <si>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</si>
  <si>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</si>
  <si>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</si>
  <si>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</si>
  <si>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</si>
  <si>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</si>
  <si>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</si>
  <si>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</si>
  <si>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</si>
  <si>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</si>
  <si>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</si>
  <si>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</si>
  <si>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</si>
  <si>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</si>
  <si>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</si>
  <si>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</si>
  <si>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</si>
  <si>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</si>
  <si>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</si>
  <si>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</si>
  <si>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</si>
  <si>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</si>
  <si>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</si>
  <si>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</si>
  <si>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</si>
  <si>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</si>
  <si>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</si>
  <si>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</si>
  <si>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</si>
  <si>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</si>
  <si>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</si>
  <si>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</si>
  <si>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</si>
  <si>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</si>
  <si>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</si>
  <si>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</si>
  <si>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</si>
  <si>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</si>
  <si>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</si>
  <si>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</si>
  <si>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</si>
  <si>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</si>
  <si>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</si>
  <si>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</si>
  <si>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</si>
  <si>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</si>
  <si>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</si>
  <si>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</si>
  <si>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</si>
  <si>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</si>
  <si>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</si>
  <si>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</si>
  <si>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</si>
  <si>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</si>
  <si>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</si>
  <si>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</si>
  <si>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</si>
  <si>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</si>
  <si>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</si>
  <si>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</si>
  <si>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</si>
  <si>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</si>
  <si>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</si>
  <si>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</si>
  <si>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</si>
  <si>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</si>
  <si>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</si>
  <si>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</si>
  <si>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</si>
  <si>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</si>
  <si>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</si>
  <si>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</si>
  <si>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</si>
  <si>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</si>
  <si>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</si>
  <si>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</si>
  <si>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</si>
  <si>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</si>
  <si>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</si>
  <si>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</si>
  <si>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</si>
  <si>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</si>
  <si>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</si>
  <si>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</si>
  <si>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</si>
  <si>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</si>
  <si>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</si>
  <si>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</si>
  <si>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</si>
  <si>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</si>
  <si>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</si>
  <si>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</si>
  <si>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</si>
  <si>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</si>
  <si>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</si>
  <si>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</si>
  <si>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</si>
  <si>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</si>
  <si>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</si>
  <si>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</si>
  <si>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</si>
  <si>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</si>
  <si>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</si>
  <si>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</si>
  <si>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</si>
  <si>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</si>
  <si>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</si>
  <si>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</si>
  <si>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</si>
  <si>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</si>
  <si>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</si>
  <si>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</si>
  <si>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</si>
  <si>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</si>
  <si>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</si>
  <si>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</si>
  <si>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</si>
  <si>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</si>
  <si>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</si>
  <si>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</si>
  <si>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</si>
  <si>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</si>
  <si>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</si>
  <si>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</si>
  <si>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</si>
  <si>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</si>
  <si>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</si>
  <si>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</si>
  <si>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</si>
  <si>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</si>
  <si>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</si>
  <si>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</si>
  <si>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</si>
  <si>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</si>
  <si>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</si>
  <si>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</si>
  <si>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</si>
  <si>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</si>
  <si>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</si>
  <si>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</si>
  <si>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</si>
  <si>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</si>
  <si>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</si>
  <si>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</si>
  <si>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</si>
  <si>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</si>
  <si>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</si>
  <si>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</si>
  <si>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</si>
  <si>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</si>
  <si>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</si>
  <si>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</si>
  <si>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</si>
  <si>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</si>
  <si>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</si>
  <si>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</si>
  <si>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</si>
  <si>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</si>
  <si>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</si>
  <si>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</si>
  <si>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</si>
  <si>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</si>
  <si>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</si>
  <si>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</si>
  <si>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</si>
  <si>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</si>
  <si>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</si>
  <si>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</si>
  <si>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</si>
  <si>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</si>
  <si>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</si>
  <si>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</si>
  <si>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</si>
  <si>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</si>
  <si>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</si>
  <si>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</si>
  <si>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</si>
  <si>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</si>
  <si>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</si>
  <si>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</si>
  <si>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</si>
  <si>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</si>
  <si>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</si>
  <si>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</si>
  <si>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</si>
  <si>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</si>
  <si>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</si>
  <si>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</si>
  <si>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</si>
  <si>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</si>
  <si>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</si>
  <si>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</si>
  <si>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</si>
  <si>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</si>
  <si>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</si>
  <si>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</si>
  <si>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</si>
  <si>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</si>
  <si>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</si>
  <si>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</si>
  <si>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</si>
  <si>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</si>
  <si>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</si>
  <si>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</si>
  <si>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</si>
  <si>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</si>
  <si>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</si>
  <si>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</si>
  <si>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</si>
  <si>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</si>
  <si>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</si>
  <si>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</si>
  <si>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</si>
  <si>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</si>
  <si>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</si>
  <si>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</si>
  <si>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</si>
  <si>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</si>
  <si>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</si>
  <si>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</si>
  <si>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</si>
  <si>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</si>
  <si>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</si>
  <si>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</si>
  <si>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</si>
  <si>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</si>
  <si>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</si>
  <si>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</si>
  <si>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</si>
  <si>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</si>
  <si>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</si>
  <si>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</si>
  <si>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</si>
  <si>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</si>
  <si>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</si>
  <si>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</si>
  <si>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</si>
  <si>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</si>
  <si>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</si>
  <si>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</si>
  <si>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</si>
  <si>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</si>
  <si>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</si>
  <si>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</si>
  <si>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</si>
  <si>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</si>
  <si>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</si>
  <si>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</si>
  <si>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</si>
  <si>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</si>
  <si>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</si>
  <si>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</si>
  <si>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</si>
  <si>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</si>
  <si>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</si>
  <si>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</si>
  <si>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</si>
  <si>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</si>
  <si>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</si>
  <si>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</si>
  <si>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</si>
  <si>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</si>
  <si>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</si>
  <si>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</si>
  <si>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</si>
  <si>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</si>
  <si>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</si>
  <si>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</si>
  <si>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</si>
  <si>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</si>
  <si>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</si>
  <si>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</si>
  <si>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</si>
  <si>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</si>
  <si>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</si>
  <si>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</si>
  <si>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</si>
  <si>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</si>
  <si>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</si>
  <si>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</si>
  <si>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</si>
  <si>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</si>
  <si>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</si>
  <si>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</si>
  <si>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</si>
  <si>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</si>
  <si>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</si>
  <si>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</si>
  <si>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</si>
  <si>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</si>
  <si>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</si>
  <si>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</si>
  <si>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</si>
  <si>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</si>
  <si>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</si>
  <si>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</si>
  <si>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</si>
  <si>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</si>
  <si>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</si>
  <si>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</si>
  <si>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</si>
  <si>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</si>
  <si>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</si>
  <si>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</si>
  <si>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</si>
  <si>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</si>
  <si>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</si>
  <si>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</si>
  <si>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</si>
  <si>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</si>
  <si>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</si>
  <si>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</si>
  <si>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</si>
  <si>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</si>
  <si>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</si>
  <si>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</si>
  <si>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</si>
  <si>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</si>
  <si>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</si>
  <si>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</si>
  <si>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</si>
  <si>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</si>
  <si>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</si>
  <si>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</si>
  <si>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</si>
  <si>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</si>
  <si>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</si>
  <si>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</si>
  <si>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</si>
  <si>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</si>
  <si>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</si>
  <si>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</si>
  <si>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</si>
  <si>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</si>
  <si>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</si>
  <si>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</si>
  <si>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</si>
  <si>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</si>
  <si>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</si>
  <si>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</si>
  <si>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</si>
  <si>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</si>
  <si>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</si>
  <si>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</si>
  <si>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</si>
  <si>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</si>
  <si>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</si>
  <si>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</si>
  <si>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</si>
  <si>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</si>
  <si>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</si>
  <si>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</si>
  <si>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</si>
  <si>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</si>
  <si>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</si>
  <si>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</si>
  <si>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</si>
  <si>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</si>
  <si>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</si>
  <si>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</si>
  <si>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</si>
  <si>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</si>
  <si>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</si>
  <si>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</si>
  <si>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</si>
  <si>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</si>
  <si>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</si>
  <si>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</si>
  <si>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</si>
  <si>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</si>
  <si>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</si>
  <si>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</si>
  <si>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</si>
  <si>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</si>
  <si>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</si>
  <si>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</si>
  <si>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</si>
  <si>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</si>
  <si>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</si>
  <si>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</si>
  <si>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</si>
  <si>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</si>
  <si>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</si>
  <si>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</si>
  <si>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</si>
  <si>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</si>
  <si>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</si>
  <si>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</si>
  <si>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</si>
  <si>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</si>
  <si>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</si>
  <si>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</si>
  <si>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</si>
  <si>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</si>
  <si>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</si>
  <si>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</si>
  <si>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</si>
  <si>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</si>
  <si>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</si>
  <si>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</si>
  <si>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</si>
  <si>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</si>
  <si>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</si>
  <si>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</si>
  <si>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</si>
  <si>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</si>
  <si>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</si>
  <si>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</si>
  <si>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</si>
  <si>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</si>
  <si>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</si>
  <si>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</si>
  <si>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</si>
  <si>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</si>
  <si>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</si>
  <si>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</si>
  <si>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</si>
  <si>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</si>
  <si>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</si>
  <si>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</si>
  <si>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</si>
  <si>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</si>
  <si>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</si>
  <si>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</si>
  <si>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</si>
  <si>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</si>
  <si>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</si>
  <si>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</si>
  <si>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</si>
  <si>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</si>
  <si>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</si>
  <si>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</si>
  <si>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</si>
  <si>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</si>
  <si>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</si>
  <si>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</si>
  <si>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</si>
  <si>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</si>
  <si>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</si>
  <si>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</si>
  <si>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</si>
  <si>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</si>
  <si>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</si>
  <si>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</si>
  <si>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</si>
  <si>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</si>
  <si>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</si>
  <si>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</si>
  <si>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</si>
  <si>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</si>
  <si>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</si>
  <si>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</si>
  <si>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</si>
  <si>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</si>
  <si>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</si>
  <si>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</si>
  <si>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</si>
  <si>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</si>
  <si>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</si>
  <si>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</si>
  <si>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</si>
  <si>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</si>
  <si>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</si>
  <si>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</si>
  <si>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</si>
  <si>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</si>
  <si>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</si>
  <si>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</si>
  <si>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</si>
  <si>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</si>
  <si>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</si>
  <si>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</si>
  <si>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</si>
  <si>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</si>
  <si>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</si>
  <si>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</si>
  <si>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</si>
  <si>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</si>
  <si>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</si>
  <si>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</si>
  <si>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</si>
  <si>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</si>
  <si>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</si>
  <si>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</si>
  <si>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</si>
  <si>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</si>
  <si>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</si>
  <si>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</si>
  <si>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</si>
  <si>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</si>
  <si>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</si>
  <si>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</si>
  <si>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</si>
  <si>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</si>
  <si>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</si>
  <si>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</si>
  <si>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</si>
  <si>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</si>
  <si>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</si>
  <si>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</si>
  <si>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</si>
  <si>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</si>
  <si>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</si>
  <si>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</si>
  <si>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</si>
  <si>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</si>
  <si>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</si>
  <si>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</si>
  <si>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</si>
  <si>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</si>
  <si>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</si>
  <si>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</si>
  <si>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</si>
  <si>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</si>
  <si>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</si>
  <si>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</si>
  <si>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</si>
  <si>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</si>
  <si>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</si>
  <si>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</si>
  <si>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</si>
  <si>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</si>
  <si>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</si>
  <si>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</si>
  <si>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</si>
  <si>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</si>
  <si>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</si>
  <si>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</si>
  <si>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</si>
  <si>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</si>
  <si>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</si>
  <si>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</si>
  <si>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</si>
  <si>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</si>
  <si>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</si>
  <si>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</si>
  <si>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</si>
  <si>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</si>
  <si>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</si>
  <si>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</si>
  <si>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</si>
  <si>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</si>
  <si>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</si>
  <si>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</si>
  <si>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</si>
  <si>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</si>
  <si>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</si>
  <si>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</si>
  <si>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</si>
  <si>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</si>
  <si>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</si>
  <si>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</si>
  <si>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</si>
  <si>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</si>
  <si>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</si>
  <si>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</si>
  <si>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</si>
  <si>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</si>
  <si>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</si>
  <si>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</si>
  <si>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</si>
  <si>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</si>
  <si>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</si>
  <si>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</si>
  <si>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</si>
  <si>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</si>
  <si>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</si>
  <si>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</si>
  <si>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</si>
  <si>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</si>
  <si>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</si>
  <si>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</si>
  <si>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</si>
  <si>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</si>
  <si>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</si>
  <si>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</si>
  <si>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</si>
  <si>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</si>
  <si>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</si>
  <si>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</si>
  <si>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</si>
  <si>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</si>
  <si>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</si>
  <si>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</si>
  <si>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</si>
  <si>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</si>
  <si>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</si>
  <si>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</si>
  <si>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</si>
  <si>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</si>
  <si>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</si>
  <si>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</si>
  <si>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</si>
  <si>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</si>
  <si>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</si>
  <si>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</si>
  <si>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</si>
  <si>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</si>
  <si>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</si>
  <si>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</si>
  <si>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</si>
  <si>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</si>
  <si>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</si>
  <si>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</si>
  <si>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</si>
  <si>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</si>
  <si>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</si>
  <si>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</si>
  <si>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</si>
  <si>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</si>
  <si>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</si>
  <si>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</si>
  <si>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</si>
  <si>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</si>
  <si>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</si>
  <si>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</si>
  <si>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</si>
  <si>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</si>
  <si>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</si>
  <si>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</si>
  <si>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</si>
  <si>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</si>
  <si>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</si>
  <si>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</si>
  <si>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</si>
  <si>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</si>
  <si>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</si>
  <si>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</si>
  <si>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</si>
  <si>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</si>
  <si>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</si>
  <si>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</si>
  <si>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</si>
  <si>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</si>
  <si>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</si>
  <si>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</si>
  <si>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</si>
  <si>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</si>
  <si>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</si>
  <si>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</si>
  <si>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</si>
  <si>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</si>
  <si>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</si>
  <si>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</si>
  <si>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</si>
  <si>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</si>
  <si>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</si>
  <si>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</si>
  <si>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</si>
  <si>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</si>
  <si>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</si>
  <si>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</si>
  <si>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</si>
  <si>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</si>
  <si>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</si>
  <si>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</si>
  <si>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</si>
  <si>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</si>
  <si>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</si>
  <si>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</si>
  <si>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</si>
  <si>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</si>
  <si>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</si>
  <si>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</si>
  <si>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</si>
  <si>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</si>
  <si>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</si>
  <si>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</si>
  <si>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</si>
  <si>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</si>
  <si>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</si>
  <si>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</si>
  <si>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</si>
  <si>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</si>
  <si>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</si>
  <si>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</si>
  <si>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</si>
  <si>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</si>
  <si>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</si>
  <si>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</si>
  <si>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</si>
  <si>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</si>
  <si>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</si>
  <si>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</si>
  <si>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</si>
  <si>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</si>
  <si>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</si>
  <si>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</si>
  <si>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</si>
  <si>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</si>
  <si>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</si>
  <si>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</si>
  <si>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</si>
  <si>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</si>
  <si>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</si>
  <si>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</si>
  <si>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</si>
  <si>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</si>
  <si>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</si>
  <si>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</si>
  <si>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</si>
  <si>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</si>
  <si>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</si>
  <si>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</si>
  <si>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</si>
  <si>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</si>
  <si>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</si>
  <si>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</si>
  <si>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</si>
  <si>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</si>
  <si>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</si>
  <si>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</si>
  <si>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</si>
  <si>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</si>
  <si>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</si>
  <si>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</si>
  <si>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</si>
  <si>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</si>
  <si>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</si>
  <si>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</si>
  <si>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</si>
  <si>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</si>
  <si>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</si>
  <si>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</si>
  <si>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</si>
  <si>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</si>
  <si>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</si>
  <si>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</si>
  <si>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</si>
  <si>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</si>
  <si>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</si>
  <si>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</si>
  <si>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</si>
  <si>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</si>
  <si>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</si>
  <si>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</si>
  <si>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</si>
  <si>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</si>
  <si>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</si>
  <si>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</si>
  <si>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</si>
  <si>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</si>
  <si>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</si>
  <si>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</si>
  <si>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</si>
  <si>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</si>
  <si>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</si>
  <si>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</si>
  <si>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</si>
  <si>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</si>
  <si>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</si>
  <si>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</si>
  <si>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</si>
  <si>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</si>
  <si>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</si>
  <si>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</si>
  <si>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</si>
  <si>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</si>
  <si>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</si>
  <si>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</si>
  <si>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</si>
  <si>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</si>
  <si>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</si>
  <si>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</si>
  <si>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</si>
  <si>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</si>
  <si>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</si>
  <si>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</si>
  <si>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</si>
  <si>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</si>
  <si>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</si>
  <si>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</si>
  <si>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</si>
  <si>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</si>
  <si>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</si>
  <si>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</si>
  <si>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</si>
  <si>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</si>
  <si>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</si>
  <si>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</si>
  <si>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</si>
  <si>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</si>
  <si>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</si>
  <si>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</si>
  <si>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</si>
  <si>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</si>
  <si>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</si>
  <si>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</si>
  <si>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</si>
  <si>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</si>
  <si>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</si>
  <si>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</si>
  <si>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</si>
  <si>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</si>
  <si>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</si>
  <si>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</si>
  <si>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</si>
  <si>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</si>
  <si>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</si>
  <si>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</si>
  <si>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</si>
  <si>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</si>
  <si>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</si>
  <si>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</si>
  <si>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</si>
  <si>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</si>
  <si>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</si>
  <si>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</si>
  <si>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</si>
  <si>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</si>
  <si>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</si>
  <si>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</si>
  <si>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</si>
  <si>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</si>
  <si>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</si>
  <si>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</si>
  <si>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</si>
  <si>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</si>
  <si>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</si>
  <si>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</si>
  <si>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</si>
  <si>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</si>
  <si>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</si>
  <si>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</si>
  <si>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</si>
  <si>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</si>
  <si>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</si>
  <si>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</si>
  <si>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</si>
  <si>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</si>
  <si>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</si>
  <si>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</si>
  <si>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</si>
  <si>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</si>
  <si>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</si>
  <si>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</si>
  <si>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</si>
  <si>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</si>
  <si>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</si>
  <si>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</si>
  <si>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</si>
  <si>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</si>
  <si>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</si>
  <si>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</si>
  <si>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</si>
  <si>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</si>
  <si>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</si>
  <si>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</si>
  <si>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</si>
  <si>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</si>
  <si>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</si>
  <si>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</si>
  <si>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</si>
  <si>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</si>
  <si>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</si>
  <si>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</si>
  <si>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</si>
  <si>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</si>
  <si>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</si>
  <si>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</si>
  <si>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</si>
  <si>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</si>
  <si>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</si>
  <si>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</si>
  <si>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</si>
  <si>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</si>
  <si>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</si>
  <si>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</si>
  <si>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</si>
  <si>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</si>
  <si>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</si>
  <si>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</si>
  <si>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</si>
  <si>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</si>
  <si>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</si>
  <si>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</si>
  <si>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</si>
  <si>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</si>
  <si>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</si>
  <si>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</si>
  <si>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</si>
  <si>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</si>
  <si>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</si>
  <si>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</si>
  <si>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</si>
  <si>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</si>
  <si>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</si>
  <si>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</si>
  <si>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</si>
  <si>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</si>
  <si>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</si>
  <si>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</si>
  <si>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</si>
  <si>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</si>
  <si>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</si>
  <si>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</si>
  <si>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</si>
  <si>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</si>
  <si>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</si>
  <si>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</si>
  <si>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</si>
  <si>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</si>
  <si>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</si>
  <si>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</si>
  <si>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</si>
  <si>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</si>
  <si>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</si>
  <si>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</si>
  <si>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</si>
  <si>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</si>
  <si>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</si>
  <si>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</si>
  <si>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</si>
  <si>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</si>
  <si>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</si>
  <si>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</si>
  <si>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</si>
  <si>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</si>
  <si>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</si>
  <si>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</si>
  <si>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</si>
  <si>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</si>
  <si>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</si>
  <si>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</si>
  <si>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</si>
  <si>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</si>
  <si>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</si>
  <si>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</si>
  <si>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</si>
  <si>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</si>
  <si>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</si>
  <si>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</si>
  <si>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</si>
  <si>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</si>
  <si>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</si>
  <si>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</si>
  <si>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</si>
  <si>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</si>
  <si>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</si>
  <si>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</si>
  <si>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</si>
  <si>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</si>
  <si>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</si>
  <si>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</si>
  <si>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</si>
  <si>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</si>
  <si>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</si>
  <si>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</si>
  <si>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</si>
  <si>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</si>
  <si>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</si>
  <si>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</si>
  <si>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</si>
  <si>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</si>
  <si>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</si>
  <si>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</si>
  <si>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</si>
  <si>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</si>
  <si>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</si>
  <si>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</si>
  <si>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</si>
  <si>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</si>
  <si>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</si>
  <si>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</si>
  <si>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</si>
  <si>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</si>
  <si>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</si>
  <si>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</si>
  <si>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</si>
  <si>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</si>
  <si>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</si>
  <si>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</si>
  <si>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</si>
  <si>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</si>
  <si>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</si>
  <si>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</si>
  <si>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</si>
  <si>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</si>
  <si>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</si>
  <si>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</si>
  <si>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</si>
  <si>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</si>
  <si>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</si>
  <si>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</si>
  <si>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</si>
  <si>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</si>
  <si>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</si>
  <si>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</si>
  <si>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</si>
  <si>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</si>
  <si>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</si>
  <si>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</si>
  <si>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</si>
  <si>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</si>
  <si>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</si>
  <si>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</si>
  <si>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</si>
  <si>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</si>
  <si>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</si>
  <si>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</si>
  <si>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</si>
  <si>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</si>
  <si>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</si>
  <si>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</si>
  <si>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</si>
  <si>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</si>
  <si>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</si>
  <si>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</si>
  <si>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</si>
  <si>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</si>
  <si>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</si>
  <si>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</si>
  <si>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</si>
  <si>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</si>
  <si>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</si>
  <si>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</si>
  <si>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</si>
  <si>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</si>
  <si>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</si>
  <si>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</si>
  <si>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</si>
  <si>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</si>
  <si>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</si>
  <si>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</si>
  <si>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</si>
  <si>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</si>
  <si>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</si>
  <si>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</si>
  <si>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</si>
  <si>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</si>
  <si>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</si>
  <si>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</si>
  <si>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</si>
  <si>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</si>
  <si>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</si>
  <si>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</si>
  <si>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</si>
  <si>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</si>
  <si>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</si>
  <si>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</si>
  <si>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</si>
  <si>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</si>
  <si>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</si>
  <si>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</si>
  <si>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</si>
  <si>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</si>
  <si>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</si>
  <si>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</si>
  <si>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</si>
  <si>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</si>
  <si>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</si>
  <si>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</si>
  <si>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</si>
  <si>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</si>
  <si>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</si>
  <si>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</si>
  <si>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</si>
  <si>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</si>
  <si>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</si>
  <si>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</si>
  <si>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</si>
  <si>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</si>
  <si>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</si>
  <si>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</si>
  <si>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</si>
  <si>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</si>
  <si>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</si>
  <si>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</si>
  <si>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</si>
  <si>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</si>
  <si>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</si>
  <si>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</si>
  <si>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</si>
  <si>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</si>
  <si>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</si>
  <si>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</si>
  <si>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</si>
  <si>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</si>
  <si>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</si>
  <si>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</si>
  <si>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</si>
  <si>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</si>
  <si>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</si>
  <si>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</si>
  <si>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</si>
  <si>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</si>
  <si>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</si>
  <si>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</si>
  <si>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</si>
  <si>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</si>
  <si>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</si>
  <si>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</si>
  <si>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</si>
  <si>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</si>
  <si>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</si>
  <si>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</si>
  <si>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</si>
  <si>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</si>
  <si>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</si>
  <si>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</si>
  <si>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</si>
  <si>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</si>
  <si>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</si>
  <si>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</si>
  <si>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</si>
  <si>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</si>
  <si>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</si>
  <si>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</si>
  <si>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</si>
  <si>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</si>
  <si>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</si>
  <si>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</si>
  <si>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</si>
  <si>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</si>
  <si>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</si>
  <si>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</si>
  <si>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</si>
  <si>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</si>
  <si>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</si>
  <si>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</si>
  <si>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</si>
  <si>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</si>
  <si>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</si>
  <si>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</si>
  <si>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</si>
  <si>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</si>
  <si>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</si>
  <si>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</si>
  <si>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</si>
  <si>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</si>
  <si>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</si>
  <si>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</si>
  <si>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</si>
  <si>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</si>
  <si>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</si>
  <si>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</si>
  <si>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</si>
  <si>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</si>
  <si>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</si>
  <si>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</si>
  <si>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</si>
  <si>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</si>
  <si>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</si>
  <si>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</si>
  <si>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</si>
  <si>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</si>
  <si>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</si>
  <si>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</si>
  <si>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</si>
  <si>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</si>
  <si>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</si>
  <si>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</si>
  <si>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</si>
  <si>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</si>
  <si>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</si>
  <si>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</si>
  <si>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</si>
  <si>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</si>
  <si>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</si>
  <si>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</si>
  <si>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</si>
  <si>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</si>
  <si>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</si>
  <si>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</si>
  <si>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</si>
  <si>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</si>
  <si>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</si>
  <si>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</si>
  <si>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</si>
  <si>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</si>
  <si>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</si>
  <si>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</si>
  <si>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</si>
  <si>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</si>
  <si>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</si>
  <si>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</si>
  <si>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</si>
  <si>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</si>
  <si>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</si>
  <si>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</si>
  <si>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</si>
  <si>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</si>
  <si>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</si>
  <si>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</si>
  <si>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</si>
  <si>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</si>
  <si>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</si>
  <si>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</si>
  <si>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</si>
  <si>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</si>
  <si>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</si>
  <si>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</si>
  <si>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</si>
  <si>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</si>
  <si>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</si>
  <si>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</si>
  <si>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</si>
  <si>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</si>
  <si>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</si>
  <si>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</si>
  <si>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</si>
  <si>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</si>
  <si>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</si>
  <si>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</si>
  <si>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</si>
  <si>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</si>
  <si>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</si>
  <si>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</si>
  <si>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</si>
  <si>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</si>
  <si>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</si>
  <si>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</si>
  <si>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</si>
  <si>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</si>
  <si>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</si>
  <si>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</si>
  <si>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</si>
  <si>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</si>
  <si>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</si>
  <si>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</si>
  <si>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</si>
  <si>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</si>
  <si>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</si>
  <si>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</si>
  <si>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</si>
  <si>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</si>
  <si>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</si>
  <si>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</si>
  <si>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</si>
  <si>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</si>
  <si>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</si>
  <si>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</si>
  <si>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</si>
  <si>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</si>
  <si>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</si>
  <si>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</si>
  <si>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</si>
  <si>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</si>
  <si>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</si>
  <si>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</si>
  <si>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</si>
  <si>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</si>
  <si>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</si>
  <si>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</si>
  <si>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</si>
  <si>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</si>
  <si>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</si>
  <si>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</si>
  <si>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</si>
  <si>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</si>
  <si>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</si>
  <si>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</si>
  <si>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</si>
  <si>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</si>
  <si>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</si>
  <si>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</si>
  <si>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</si>
  <si>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</si>
  <si>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</si>
  <si>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</si>
  <si>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</si>
  <si>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</si>
  <si>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</si>
  <si>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</si>
  <si>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</si>
  <si>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</si>
  <si>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</si>
  <si>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</si>
  <si>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</si>
  <si>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</si>
  <si>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</si>
  <si>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</si>
  <si>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</si>
  <si>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</si>
  <si>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</si>
  <si>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</si>
  <si>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</si>
  <si>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</si>
  <si>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</si>
  <si>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</si>
  <si>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</si>
  <si>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</si>
  <si>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</si>
  <si>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</si>
  <si>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</si>
  <si>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</si>
  <si>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</si>
  <si>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</si>
  <si>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</si>
  <si>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</si>
  <si>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</si>
  <si>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</si>
  <si>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</si>
  <si>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</si>
  <si>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</si>
  <si>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</si>
  <si>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</si>
  <si>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</si>
  <si>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</si>
  <si>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</si>
  <si>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</si>
  <si>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</si>
  <si>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</si>
  <si>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</si>
  <si>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</si>
  <si>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</si>
  <si>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</si>
  <si>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</si>
  <si>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</si>
  <si>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</si>
  <si>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</si>
  <si>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</si>
  <si>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</si>
  <si>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</si>
  <si>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</si>
  <si>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</si>
  <si>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</si>
  <si>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</si>
  <si>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</si>
  <si>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</si>
  <si>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</si>
  <si>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</si>
  <si>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</si>
  <si>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</si>
  <si>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</si>
  <si>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</si>
  <si>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</si>
  <si>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</si>
  <si>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</si>
  <si>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</si>
  <si>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</si>
  <si>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</si>
  <si>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</si>
  <si>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</si>
  <si>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</si>
  <si>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</si>
  <si>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</si>
  <si>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</si>
  <si>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</si>
  <si>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</si>
  <si>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</si>
  <si>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</si>
  <si>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</si>
  <si>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</si>
  <si>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</si>
  <si>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</si>
  <si>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</si>
  <si>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</si>
  <si>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</si>
  <si>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</si>
  <si>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</si>
  <si>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</si>
  <si>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</si>
  <si>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</si>
  <si>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</si>
  <si>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</si>
  <si>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</si>
  <si>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</si>
  <si>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</si>
  <si>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</si>
  <si>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</si>
  <si>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</si>
  <si>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</si>
  <si>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</si>
  <si>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</si>
  <si>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</si>
  <si>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</si>
  <si>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</si>
  <si>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</si>
  <si>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</si>
  <si>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</si>
  <si>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</si>
  <si>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</si>
  <si>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</si>
  <si>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</si>
  <si>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</si>
  <si>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</si>
  <si>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</si>
  <si>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</si>
  <si>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</si>
  <si>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</si>
  <si>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</si>
  <si>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</si>
  <si>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</si>
  <si>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</si>
  <si>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</si>
  <si>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</si>
  <si>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</si>
  <si>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</si>
  <si>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</si>
  <si>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</si>
  <si>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</si>
  <si>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</si>
  <si>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</si>
  <si>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</si>
  <si>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</si>
  <si>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</si>
  <si>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</si>
  <si>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</si>
  <si>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</si>
  <si>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</si>
  <si>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</si>
  <si>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</si>
  <si>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</si>
  <si>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</si>
  <si>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</si>
  <si>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</si>
  <si>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</si>
  <si>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</si>
  <si>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</si>
  <si>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</si>
  <si>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</si>
  <si>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</si>
  <si>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</si>
  <si>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</si>
  <si>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</si>
  <si>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</si>
  <si>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</si>
  <si>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</si>
  <si>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</si>
  <si>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</si>
  <si>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</si>
  <si>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</si>
  <si>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</si>
  <si>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</si>
  <si>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</si>
  <si>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</si>
  <si>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</si>
  <si>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</si>
  <si>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</si>
  <si>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</si>
  <si>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</si>
  <si>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</si>
  <si>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</si>
  <si>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</si>
  <si>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</si>
  <si>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</si>
  <si>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</si>
  <si>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</si>
  <si>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</si>
  <si>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</si>
  <si>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</si>
  <si>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</si>
  <si>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</si>
  <si>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</si>
  <si>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</si>
  <si>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</si>
  <si>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</si>
  <si>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</si>
  <si>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</si>
  <si>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</si>
  <si>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</si>
  <si>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</si>
  <si>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</si>
  <si>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</si>
  <si>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</si>
  <si>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</si>
  <si>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</si>
  <si>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</si>
  <si>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</si>
  <si>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</si>
  <si>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</si>
  <si>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</si>
  <si>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</si>
  <si>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</si>
  <si>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</si>
  <si>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</si>
  <si>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</si>
  <si>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</si>
  <si>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</si>
  <si>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</si>
  <si>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</si>
  <si>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</si>
  <si>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</si>
  <si>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</si>
  <si>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</si>
  <si>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</si>
  <si>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</si>
  <si>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</si>
  <si>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</si>
  <si>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</si>
  <si>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</si>
  <si>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</si>
  <si>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</si>
  <si>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</si>
  <si>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</si>
  <si>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</si>
  <si>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</si>
  <si>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</si>
  <si>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</si>
  <si>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</si>
  <si>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</si>
  <si>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</si>
  <si>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</si>
  <si>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</si>
  <si>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</si>
  <si>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</si>
  <si>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</si>
  <si>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</si>
  <si>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</si>
  <si>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</si>
  <si>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</si>
  <si>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</si>
  <si>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</si>
  <si>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</si>
  <si>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</si>
  <si>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</si>
  <si>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</si>
  <si>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</si>
  <si>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</si>
  <si>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</si>
  <si>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</si>
  <si>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</si>
  <si>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</si>
  <si>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</si>
  <si>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</si>
  <si>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</si>
  <si>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</si>
  <si>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</si>
  <si>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</si>
  <si>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</si>
  <si>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</si>
  <si>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</si>
  <si>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</si>
  <si>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</si>
  <si>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</si>
  <si>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</si>
  <si>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</si>
  <si>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</si>
  <si>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</si>
  <si>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</si>
  <si>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</si>
  <si>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</si>
  <si>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</si>
  <si>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</si>
  <si>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</si>
  <si>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</si>
  <si>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</si>
  <si>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</si>
  <si>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</si>
  <si>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</si>
  <si>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</si>
  <si>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</si>
  <si>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</si>
  <si>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</si>
  <si>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</si>
  <si>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</si>
  <si>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</si>
  <si>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</si>
  <si>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</si>
  <si>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</si>
  <si>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</si>
  <si>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</si>
  <si>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</si>
  <si>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</si>
  <si>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</si>
  <si>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</si>
  <si>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</si>
  <si>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</si>
  <si>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</si>
  <si>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</si>
  <si>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</si>
  <si>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</si>
  <si>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</si>
  <si>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</si>
  <si>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</si>
  <si>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</si>
  <si>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</si>
  <si>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</si>
  <si>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</si>
  <si>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</si>
  <si>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</si>
  <si>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</si>
  <si>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</si>
  <si>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</si>
  <si>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</si>
  <si>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</si>
  <si>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</si>
  <si>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</si>
  <si>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</si>
  <si>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</si>
  <si>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</si>
  <si>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</si>
  <si>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</si>
  <si>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</si>
  <si>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</si>
  <si>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</si>
  <si>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</si>
  <si>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</si>
  <si>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</si>
  <si>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</si>
  <si>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</si>
  <si>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</si>
  <si>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</si>
  <si>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</si>
  <si>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</si>
  <si>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</si>
  <si>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</si>
  <si>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</si>
  <si>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</si>
  <si>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</si>
  <si>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</si>
  <si>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</si>
  <si>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</si>
  <si>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</si>
  <si>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</si>
  <si>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</si>
  <si>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</si>
  <si>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</si>
  <si>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</si>
  <si>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</si>
  <si>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</si>
  <si>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</si>
  <si>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</si>
  <si>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</si>
  <si>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</si>
  <si>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</si>
  <si>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</si>
  <si>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</si>
  <si>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</si>
  <si>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</si>
  <si>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</si>
  <si>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</si>
  <si>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</si>
  <si>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</si>
  <si>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</si>
  <si>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</si>
  <si>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</si>
  <si>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</si>
  <si>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</si>
  <si>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</si>
  <si>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</si>
  <si>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</si>
  <si>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</si>
  <si>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</si>
  <si>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</si>
  <si>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</si>
  <si>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</si>
  <si>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</si>
  <si>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</si>
  <si>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</si>
  <si>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</si>
  <si>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</si>
  <si>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</si>
  <si>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</si>
  <si>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</si>
  <si>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</si>
  <si>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</si>
  <si>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</si>
  <si>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</si>
  <si>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</si>
  <si>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</si>
  <si>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</si>
  <si>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</si>
  <si>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</si>
  <si>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</si>
  <si>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</si>
  <si>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</si>
  <si>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</si>
  <si>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</si>
  <si>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</si>
  <si>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</si>
  <si>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</si>
  <si>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</si>
  <si>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</si>
  <si>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</si>
  <si>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</si>
  <si>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</si>
  <si>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</si>
  <si>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</si>
  <si>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</si>
  <si>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</si>
  <si>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</si>
  <si>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</si>
  <si>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</si>
  <si>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</si>
  <si>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</si>
  <si>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</si>
  <si>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</si>
  <si>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</si>
  <si>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</si>
  <si>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</si>
  <si>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</si>
  <si>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</si>
  <si>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</si>
  <si>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</si>
  <si>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</si>
  <si>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</si>
  <si>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</si>
  <si>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</si>
  <si>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</si>
  <si>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</si>
  <si>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</si>
  <si>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</si>
  <si>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</si>
  <si>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</si>
  <si>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</si>
  <si>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</si>
  <si>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</si>
  <si>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</si>
  <si>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</si>
  <si>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</si>
  <si>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</si>
  <si>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</si>
  <si>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</si>
  <si>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</si>
  <si>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</si>
  <si>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</si>
  <si>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</si>
  <si>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</si>
  <si>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</si>
  <si>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</si>
  <si>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</si>
  <si>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</si>
  <si>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</si>
  <si>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</si>
  <si>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</si>
  <si>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</si>
  <si>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</si>
  <si>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</si>
  <si>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</si>
  <si>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</si>
  <si>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</si>
  <si>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</si>
  <si>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</si>
  <si>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</si>
  <si>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</si>
  <si>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</si>
  <si>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</si>
  <si>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</si>
  <si>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</si>
  <si>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</si>
  <si>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</si>
  <si>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</si>
  <si>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</si>
  <si>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</si>
  <si>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</si>
  <si>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</si>
  <si>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</si>
  <si>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</si>
  <si>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</si>
  <si>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</si>
  <si>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</si>
  <si>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</si>
  <si>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</si>
  <si>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</si>
  <si>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</si>
  <si>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</si>
  <si>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</si>
  <si>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</si>
  <si>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</si>
  <si>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</si>
  <si>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</si>
  <si>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</si>
  <si>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</si>
  <si>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</si>
  <si>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</si>
  <si>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</si>
  <si>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</si>
  <si>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</si>
  <si>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</si>
  <si>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</si>
  <si>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</si>
  <si>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</si>
  <si>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</si>
  <si>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</si>
  <si>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</si>
  <si>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</si>
  <si>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</si>
  <si>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</si>
  <si>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</si>
  <si>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</si>
  <si>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</si>
  <si>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</si>
  <si>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</si>
  <si>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</si>
  <si>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</si>
  <si>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</si>
  <si>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</si>
  <si>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</si>
  <si>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</si>
  <si>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</si>
  <si>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</si>
  <si>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</si>
  <si>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</si>
  <si>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</si>
  <si>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</si>
  <si>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</si>
  <si>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</si>
  <si>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</si>
  <si>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</si>
  <si>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</si>
  <si>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</si>
  <si>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</si>
  <si>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</si>
  <si>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</si>
  <si>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</si>
  <si>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</si>
  <si>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</si>
  <si>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</si>
  <si>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</si>
  <si>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</si>
  <si>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</si>
  <si>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</si>
  <si>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</si>
  <si>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</si>
  <si>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</si>
  <si>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</si>
  <si>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</si>
  <si>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</si>
  <si>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</si>
  <si>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</si>
  <si>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</si>
  <si>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</si>
  <si>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</si>
  <si>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</si>
  <si>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</si>
  <si>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</si>
  <si>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</si>
  <si>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</si>
  <si>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</si>
  <si>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</si>
  <si>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</si>
  <si>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</si>
  <si>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</si>
  <si>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</si>
  <si>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</si>
  <si>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</si>
  <si>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</si>
  <si>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</si>
  <si>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</si>
  <si>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</si>
  <si>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</si>
  <si>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</si>
  <si>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</si>
  <si>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</si>
  <si>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</si>
  <si>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</si>
  <si>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</si>
  <si>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</si>
  <si>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</si>
  <si>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</si>
  <si>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</si>
  <si>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</si>
  <si>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</si>
  <si>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</si>
  <si>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</si>
  <si>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</si>
  <si>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</si>
  <si>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</si>
  <si>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</si>
  <si>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</si>
  <si>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</si>
  <si>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</si>
  <si>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</si>
  <si>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</si>
  <si>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</si>
  <si>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</si>
  <si>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</si>
  <si>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</si>
  <si>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</si>
  <si>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</si>
  <si>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</si>
  <si>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</si>
  <si>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</si>
  <si>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</si>
  <si>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</si>
  <si>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</si>
  <si>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</si>
  <si>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</si>
  <si>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</si>
  <si>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</si>
  <si>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</si>
  <si>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</si>
  <si>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</si>
  <si>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</si>
  <si>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</si>
  <si>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</si>
  <si>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</si>
  <si>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</si>
  <si>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</si>
  <si>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</si>
  <si>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</si>
  <si>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</si>
  <si>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</si>
  <si>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</si>
  <si>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</si>
  <si>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</si>
  <si>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</si>
  <si>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</si>
  <si>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</si>
  <si>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</si>
  <si>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</si>
  <si>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</si>
  <si>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</si>
  <si>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</si>
  <si>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</si>
  <si>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</si>
  <si>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</si>
  <si>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</si>
  <si>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</si>
  <si>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</si>
  <si>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</si>
  <si>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</si>
  <si>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</si>
  <si>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</si>
  <si>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</si>
  <si>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</si>
  <si>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</si>
  <si>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</si>
  <si>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</si>
  <si>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</si>
  <si>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</si>
  <si>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</si>
  <si>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</si>
  <si>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</si>
  <si>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</si>
  <si>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</si>
  <si>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</si>
  <si>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</si>
  <si>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</si>
  <si>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</si>
  <si>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</si>
  <si>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</si>
  <si>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</si>
  <si>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</si>
  <si>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</si>
  <si>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</si>
  <si>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</si>
  <si>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</si>
  <si>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</si>
  <si>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</si>
  <si>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</si>
  <si>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</si>
  <si>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</si>
  <si>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</si>
  <si>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</si>
  <si>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</si>
  <si>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</si>
  <si>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</si>
  <si>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</si>
  <si>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</si>
  <si>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</si>
  <si>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</si>
  <si>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</si>
  <si>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</si>
  <si>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</si>
  <si>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</si>
  <si>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</si>
  <si>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</si>
  <si>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</si>
  <si>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</si>
  <si>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</si>
  <si>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</si>
  <si>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</si>
  <si>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</si>
  <si>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</si>
  <si>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</si>
  <si>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</si>
  <si>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</si>
  <si>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</si>
  <si>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</si>
  <si>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</si>
  <si>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</si>
  <si>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</si>
  <si>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</si>
  <si>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</si>
  <si>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</si>
  <si>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</si>
  <si>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</si>
  <si>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</si>
  <si>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</si>
  <si>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</si>
  <si>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</si>
  <si>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</si>
  <si>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</si>
  <si>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</si>
  <si>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</si>
  <si>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</si>
  <si>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</si>
  <si>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</si>
  <si>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</si>
  <si>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</si>
  <si>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</si>
  <si>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</si>
  <si>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</si>
  <si>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</si>
  <si>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</si>
  <si>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</si>
  <si>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</si>
  <si>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</si>
  <si>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</si>
  <si>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</si>
  <si>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</si>
  <si>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</si>
  <si>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</si>
  <si>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</si>
  <si>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</si>
  <si>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</si>
  <si>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</si>
  <si>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</si>
  <si>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</si>
  <si>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</si>
  <si>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</si>
  <si>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</si>
  <si>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</si>
  <si>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</si>
  <si>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</si>
  <si>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</si>
  <si>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</si>
  <si>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</si>
  <si>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</si>
  <si>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</si>
  <si>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</si>
  <si>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</si>
  <si>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</si>
  <si>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</si>
  <si>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</si>
  <si>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</si>
  <si>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</si>
  <si>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</si>
  <si>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</si>
  <si>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</si>
  <si>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</si>
  <si>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</si>
  <si>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</si>
  <si>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</si>
  <si>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</si>
  <si>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</si>
  <si>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</si>
  <si>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</si>
  <si>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</si>
  <si>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</si>
  <si>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</si>
  <si>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</si>
  <si>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</si>
  <si>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</si>
  <si>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</si>
  <si>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</si>
  <si>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</si>
  <si>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</si>
  <si>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</si>
  <si>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</si>
  <si>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</si>
  <si>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</si>
  <si>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</si>
  <si>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</si>
  <si>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</si>
  <si>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</si>
  <si>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</si>
  <si>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</si>
  <si>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</si>
  <si>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</si>
  <si>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</si>
  <si>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</si>
  <si>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</si>
  <si>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</si>
  <si>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</si>
  <si>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</si>
  <si>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</si>
  <si>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</si>
  <si>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</si>
  <si>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</si>
  <si>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</si>
  <si>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</si>
  <si>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</si>
  <si>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</si>
  <si>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</si>
  <si>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</si>
  <si>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</si>
  <si>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</si>
  <si>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</si>
  <si>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</si>
  <si>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</si>
  <si>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</si>
  <si>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</si>
  <si>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</si>
  <si>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</si>
  <si>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</si>
  <si>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</si>
  <si>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</si>
  <si>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</si>
  <si>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</si>
  <si>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</si>
  <si>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</si>
  <si>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</si>
  <si>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</si>
  <si>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</si>
  <si>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</si>
  <si>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</si>
  <si>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</si>
  <si>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</si>
  <si>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</si>
  <si>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</si>
  <si>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</si>
  <si>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</si>
  <si>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</si>
  <si>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</si>
  <si>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</si>
  <si>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</si>
  <si>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</si>
  <si>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</si>
  <si>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</si>
  <si>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</si>
  <si>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</si>
  <si>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</si>
  <si>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</si>
  <si>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</si>
  <si>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</si>
  <si>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</si>
  <si>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</si>
  <si>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</si>
  <si>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</si>
  <si>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</si>
  <si>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</si>
  <si>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</si>
  <si>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</si>
  <si>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</si>
  <si>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</si>
  <si>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</si>
  <si>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</si>
  <si>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</si>
  <si>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</si>
  <si>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</si>
  <si>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</si>
  <si>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</si>
  <si>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</si>
  <si>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</si>
  <si>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</si>
  <si>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</si>
  <si>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</si>
  <si>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</si>
  <si>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</si>
  <si>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</si>
  <si>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</si>
  <si>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</si>
  <si>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</si>
  <si>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</si>
  <si>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</si>
  <si>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</si>
  <si>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</si>
  <si>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</si>
  <si>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</si>
  <si>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</si>
  <si>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</si>
  <si>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</si>
  <si>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</si>
  <si>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</si>
  <si>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</si>
  <si>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</si>
  <si>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</si>
  <si>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</si>
  <si>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</si>
  <si>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</si>
  <si>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</si>
  <si>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</si>
  <si>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</si>
  <si>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</si>
  <si>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</si>
  <si>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</si>
  <si>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</si>
  <si>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</si>
  <si>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</si>
  <si>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</si>
  <si>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</si>
  <si>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</si>
  <si>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</si>
  <si>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</si>
  <si>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</si>
  <si>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</si>
  <si>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</si>
  <si>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</si>
  <si>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</si>
  <si>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</si>
  <si>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</si>
  <si>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</si>
  <si>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</si>
  <si>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</si>
  <si>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</si>
  <si>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</si>
  <si>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</si>
  <si>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</si>
  <si>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</si>
  <si>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</si>
  <si>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</si>
  <si>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</si>
  <si>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</si>
  <si>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</si>
  <si>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</si>
  <si>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</si>
  <si>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</si>
  <si>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</si>
  <si>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</si>
  <si>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</si>
  <si>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</si>
  <si>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</si>
  <si>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</si>
  <si>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</si>
  <si>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</si>
  <si>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</si>
  <si>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</si>
  <si>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</si>
  <si>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</si>
  <si>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</si>
  <si>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</si>
  <si>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</si>
  <si>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</si>
  <si>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</si>
  <si>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</si>
  <si>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</si>
  <si>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</si>
  <si>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</si>
  <si>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</si>
  <si>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</si>
  <si>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</si>
  <si>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</si>
  <si>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</si>
  <si>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</si>
  <si>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</si>
  <si>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</si>
  <si>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</si>
  <si>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</si>
  <si>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</si>
  <si>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</si>
  <si>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</si>
  <si>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</si>
  <si>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</si>
  <si>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</si>
  <si>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</si>
  <si>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</si>
  <si>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</si>
  <si>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</si>
  <si>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</si>
  <si>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</si>
  <si>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</si>
  <si>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</si>
  <si>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</si>
  <si>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</si>
  <si>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</si>
  <si>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</si>
  <si>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</si>
  <si>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</si>
  <si>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</si>
  <si>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</si>
  <si>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</si>
  <si>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</si>
  <si>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</si>
  <si>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</si>
  <si>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</si>
  <si>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</si>
  <si>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</si>
  <si>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</si>
  <si>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</si>
  <si>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</si>
  <si>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</si>
  <si>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</si>
  <si>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</si>
  <si>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</si>
  <si>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</si>
  <si>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</si>
  <si>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</si>
  <si>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</si>
  <si>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</si>
  <si>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</si>
  <si>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</si>
  <si>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</si>
  <si>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</si>
  <si>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</si>
  <si>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</si>
  <si>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</si>
  <si>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</si>
  <si>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</si>
  <si>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</si>
  <si>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</si>
  <si>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</si>
  <si>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</si>
  <si>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</si>
  <si>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</si>
  <si>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</si>
  <si>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</si>
  <si>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</si>
  <si>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</si>
  <si>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</si>
  <si>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</si>
  <si>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</si>
  <si>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</si>
  <si>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</si>
  <si>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</si>
  <si>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</si>
  <si>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</si>
  <si>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</si>
  <si>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</si>
  <si>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</si>
  <si>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</si>
  <si>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</si>
  <si>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</si>
  <si>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</si>
  <si>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</si>
  <si>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</si>
  <si>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</si>
  <si>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</si>
  <si>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</si>
  <si>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</si>
  <si>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</si>
  <si>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</si>
  <si>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</si>
  <si>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</si>
  <si>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</si>
  <si>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</si>
  <si>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</si>
  <si>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</si>
  <si>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</si>
  <si>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</si>
  <si>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</si>
  <si>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</si>
  <si>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</si>
  <si>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</si>
  <si>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</si>
  <si>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</si>
  <si>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</si>
  <si>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</si>
  <si>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</si>
  <si>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</si>
  <si>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</si>
  <si>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</si>
  <si>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</si>
  <si>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</si>
  <si>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</si>
  <si>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</si>
  <si>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</si>
  <si>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</si>
  <si>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</si>
  <si>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</si>
  <si>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</si>
  <si>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</si>
  <si>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</si>
  <si>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</si>
  <si>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</si>
  <si>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</si>
  <si>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</si>
  <si>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</si>
  <si>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</si>
  <si>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</si>
  <si>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</si>
  <si>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</si>
  <si>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</si>
  <si>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</si>
  <si>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</si>
  <si>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</si>
  <si>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</si>
  <si>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</si>
  <si>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</si>
  <si>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</si>
  <si>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</si>
  <si>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</si>
  <si>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</si>
  <si>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</si>
  <si>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</si>
  <si>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</si>
  <si>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</si>
  <si>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</si>
  <si>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</si>
  <si>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</si>
  <si>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</si>
  <si>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</si>
  <si>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</si>
  <si>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</si>
  <si>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</si>
  <si>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</si>
  <si>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</si>
  <si>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</si>
  <si>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</si>
  <si>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</si>
  <si>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</si>
  <si>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</si>
  <si>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</si>
  <si>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</si>
  <si>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</si>
  <si>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</si>
  <si>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</si>
  <si>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</si>
  <si>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</si>
  <si>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</si>
  <si>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</si>
  <si>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</si>
  <si>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</si>
  <si>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</si>
  <si>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</si>
  <si>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</si>
  <si>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</si>
  <si>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</si>
  <si>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</si>
  <si>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</si>
  <si>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</si>
  <si>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</si>
  <si>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</si>
  <si>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</si>
  <si>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</si>
  <si>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</si>
  <si>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</si>
  <si>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</si>
  <si>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</si>
  <si>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</si>
  <si>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</si>
  <si>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</si>
  <si>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</si>
  <si>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</si>
  <si>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</si>
  <si>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</si>
  <si>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</si>
  <si>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</si>
  <si>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</si>
  <si>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</si>
  <si>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</si>
  <si>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</si>
  <si>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</si>
  <si>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</si>
  <si>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</si>
  <si>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</si>
  <si>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</si>
  <si>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</si>
  <si>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</si>
  <si>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</si>
  <si>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</si>
  <si>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</si>
  <si>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</si>
  <si>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</si>
  <si>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</si>
  <si>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</si>
  <si>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</si>
  <si>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</si>
  <si>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</si>
  <si>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</si>
  <si>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</si>
  <si>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</si>
  <si>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</si>
  <si>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</si>
  <si>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</si>
  <si>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</si>
  <si>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</si>
  <si>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</si>
  <si>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</si>
  <si>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</si>
  <si>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</si>
  <si>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</si>
  <si>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</si>
  <si>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</si>
  <si>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</si>
  <si>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</si>
  <si>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</si>
  <si>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</si>
  <si>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</si>
  <si>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</si>
  <si>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</si>
  <si>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</si>
  <si>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</si>
  <si>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</si>
  <si>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</si>
  <si>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</si>
  <si>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</si>
  <si>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</si>
  <si>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</si>
  <si>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</si>
  <si>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</si>
  <si>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</si>
  <si>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</si>
  <si>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</si>
  <si>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</si>
  <si>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</si>
  <si>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</si>
  <si>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</si>
  <si>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</si>
  <si>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</si>
  <si>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</si>
  <si>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</si>
  <si>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</si>
  <si>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</si>
  <si>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</si>
  <si>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</si>
  <si>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</si>
  <si>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</si>
  <si>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</si>
  <si>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</si>
  <si>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</si>
  <si>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</si>
  <si>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</si>
  <si>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</si>
  <si>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</si>
  <si>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</si>
  <si>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</si>
  <si>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</si>
  <si>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</si>
  <si>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</si>
  <si>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</si>
  <si>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</si>
  <si>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</si>
  <si>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</si>
  <si>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</si>
  <si>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</si>
  <si>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</si>
  <si>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</si>
  <si>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</si>
  <si>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</si>
  <si>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</si>
  <si>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</si>
  <si>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</si>
  <si>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</si>
  <si>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</si>
  <si>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</si>
  <si>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</si>
  <si>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</si>
  <si>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</si>
  <si>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</si>
  <si>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</si>
  <si>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</si>
  <si>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</si>
  <si>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</si>
  <si>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</si>
  <si>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</si>
  <si>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</si>
  <si>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</si>
  <si>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</si>
  <si>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</si>
  <si>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</si>
  <si>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</si>
  <si>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</si>
  <si>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</si>
  <si>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</si>
  <si>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</si>
  <si>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</si>
  <si>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</si>
  <si>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</si>
  <si>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</si>
  <si>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</si>
  <si>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</si>
  <si>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</si>
  <si>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</si>
  <si>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</si>
  <si>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</si>
  <si>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</si>
  <si>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</si>
  <si>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</si>
  <si>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</si>
  <si>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</si>
  <si>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</si>
  <si>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</si>
  <si>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</si>
  <si>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</si>
  <si>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</si>
  <si>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</si>
  <si>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</si>
  <si>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</si>
  <si>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</si>
  <si>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</si>
  <si>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</si>
  <si>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</si>
  <si>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</si>
  <si>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</si>
  <si>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</si>
  <si>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</si>
  <si>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</si>
  <si>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</si>
  <si>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</si>
  <si>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</si>
  <si>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</si>
  <si>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</si>
  <si>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</si>
  <si>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</si>
  <si>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</si>
  <si>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</si>
  <si>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</si>
  <si>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</si>
  <si>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</si>
  <si>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</si>
  <si>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</si>
  <si>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</si>
  <si>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</si>
  <si>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</si>
  <si>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</si>
  <si>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</si>
  <si>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</si>
  <si>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</si>
  <si>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</si>
  <si>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</si>
  <si>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</si>
  <si>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</si>
  <si>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</si>
  <si>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</si>
  <si>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</si>
  <si>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</si>
  <si>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</si>
  <si>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</si>
  <si>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</si>
  <si>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</si>
  <si>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</si>
  <si>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</si>
  <si>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</si>
  <si>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</si>
  <si>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</si>
  <si>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</si>
  <si>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</si>
  <si>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</si>
  <si>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</si>
  <si>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</si>
  <si>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</si>
  <si>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</si>
  <si>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</si>
  <si>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</si>
  <si>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</si>
  <si>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</si>
  <si>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</si>
  <si>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</si>
  <si>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</si>
  <si>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</si>
  <si>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</si>
  <si>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</si>
  <si>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</si>
  <si>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</si>
  <si>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</si>
  <si>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</si>
  <si>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</si>
  <si>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</si>
  <si>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</si>
  <si>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</si>
  <si>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</si>
  <si>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</si>
  <si>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</si>
  <si>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</si>
  <si>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</si>
  <si>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</si>
  <si>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</si>
  <si>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</si>
  <si>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</si>
  <si>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</si>
  <si>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</si>
  <si>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</si>
  <si>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</si>
  <si>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</si>
  <si>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</si>
  <si>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</si>
  <si>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</si>
  <si>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</si>
  <si>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</si>
  <si>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</si>
  <si>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</si>
  <si>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</si>
  <si>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</si>
  <si>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</si>
  <si>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</si>
  <si>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</si>
  <si>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</si>
  <si>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</si>
  <si>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</si>
  <si>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</si>
  <si>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</si>
  <si>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</si>
  <si>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</si>
  <si>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</si>
  <si>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</si>
  <si>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</si>
  <si>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</si>
  <si>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</si>
  <si>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</si>
  <si>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</si>
  <si>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</si>
  <si>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</si>
  <si>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</si>
  <si>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</si>
  <si>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</si>
  <si>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</si>
  <si>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</si>
  <si>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</si>
  <si>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</si>
  <si>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</si>
  <si>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</si>
  <si>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</si>
  <si>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</si>
  <si>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</si>
  <si>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</si>
  <si>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</si>
  <si>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</si>
  <si>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</si>
  <si>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</si>
  <si>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</si>
  <si>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</si>
  <si>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</si>
  <si>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</si>
  <si>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</si>
  <si>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</si>
  <si>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</si>
  <si>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</si>
  <si>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</si>
  <si>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</si>
  <si>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</si>
  <si>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</si>
  <si>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</si>
  <si>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</si>
  <si>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</si>
  <si>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</si>
  <si>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</si>
  <si>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</si>
  <si>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</si>
  <si>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</si>
  <si>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</si>
  <si>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</si>
  <si>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</si>
  <si>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</si>
  <si>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</si>
  <si>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</si>
  <si>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</si>
  <si>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</si>
  <si>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</si>
  <si>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</si>
  <si>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</si>
  <si>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</si>
  <si>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</si>
  <si>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</si>
  <si>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</si>
  <si>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</si>
  <si>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</si>
  <si>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</si>
  <si>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</si>
  <si>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</si>
  <si>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</si>
  <si>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</si>
  <si>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</si>
  <si>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</si>
  <si>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</si>
  <si>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</si>
  <si>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</si>
  <si>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</si>
  <si>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</si>
  <si>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</si>
  <si>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</si>
  <si>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</si>
  <si>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</si>
  <si>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</si>
  <si>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</si>
  <si>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</si>
  <si>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</si>
  <si>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</si>
  <si>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</si>
  <si>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</si>
  <si>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</si>
  <si>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</si>
  <si>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</si>
  <si>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</si>
  <si>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</si>
  <si>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</si>
  <si>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</si>
  <si>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</si>
  <si>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</si>
  <si>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</si>
  <si>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</si>
  <si>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</si>
  <si>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</si>
  <si>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</si>
  <si>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</si>
  <si>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</si>
  <si>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</si>
  <si>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</si>
  <si>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</si>
  <si>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</si>
  <si>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</si>
  <si>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</si>
  <si>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</si>
  <si>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</si>
  <si>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</si>
  <si>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</si>
  <si>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</si>
  <si>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</si>
  <si>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</si>
  <si>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</si>
  <si>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</si>
  <si>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</si>
  <si>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</si>
  <si>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</si>
  <si>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</si>
  <si>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</si>
  <si>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</si>
  <si>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</si>
  <si>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</si>
  <si>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</si>
  <si>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</si>
  <si>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</si>
  <si>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</si>
  <si>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</si>
  <si>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</si>
  <si>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</si>
  <si>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</si>
  <si>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</si>
  <si>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</si>
  <si>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</si>
  <si>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</si>
  <si>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</si>
  <si>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</si>
  <si>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</si>
  <si>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</si>
  <si>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</si>
  <si>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</si>
  <si>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</si>
  <si>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</si>
  <si>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</si>
  <si>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</si>
  <si>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</si>
  <si>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</si>
  <si>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</si>
  <si>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</si>
  <si>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</si>
  <si>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</si>
  <si>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</si>
  <si>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</si>
  <si>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</si>
  <si>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</si>
  <si>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</si>
  <si>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</si>
  <si>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</si>
  <si>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</si>
  <si>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</si>
  <si>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</si>
  <si>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</si>
  <si>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</si>
  <si>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</si>
  <si>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</si>
  <si>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</si>
  <si>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</si>
  <si>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</si>
  <si>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</si>
  <si>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</si>
  <si>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</si>
  <si>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</si>
  <si>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</si>
  <si>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</si>
  <si>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</si>
  <si>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</si>
  <si>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</si>
  <si>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</si>
  <si>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</si>
  <si>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</si>
  <si>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</si>
  <si>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</si>
  <si>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</si>
  <si>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</si>
  <si>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</si>
  <si>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</si>
  <si>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</si>
  <si>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</si>
  <si>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</si>
  <si>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</si>
  <si>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</si>
  <si>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</si>
  <si>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</si>
  <si>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</si>
  <si>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</si>
  <si>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</si>
  <si>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</si>
  <si>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</si>
  <si>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</si>
  <si>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</si>
  <si>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</si>
  <si>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</si>
  <si>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</si>
  <si>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</si>
  <si>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</si>
  <si>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</si>
  <si>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</si>
  <si>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</si>
  <si>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</si>
  <si>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</si>
  <si>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</si>
  <si>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</si>
  <si>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</si>
  <si>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</si>
  <si>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</si>
  <si>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</si>
  <si>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</si>
  <si>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</si>
  <si>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</si>
  <si>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</si>
  <si>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</si>
  <si>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</si>
  <si>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</si>
  <si>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</si>
  <si>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</si>
  <si>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</si>
  <si>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</si>
  <si>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</si>
  <si>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</si>
  <si>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</si>
  <si>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</si>
  <si>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</si>
  <si>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</si>
  <si>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</si>
  <si>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</si>
  <si>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</si>
  <si>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</si>
  <si>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</si>
  <si>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</si>
  <si>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</si>
  <si>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</si>
  <si>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</si>
  <si>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</si>
  <si>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</si>
  <si>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</si>
  <si>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</si>
  <si>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</si>
  <si>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</si>
  <si>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</si>
  <si>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</si>
  <si>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</si>
  <si>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</si>
  <si>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</si>
  <si>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</si>
  <si>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</si>
  <si>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</si>
  <si>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</si>
  <si>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</si>
  <si>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</si>
  <si>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</si>
  <si>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</si>
  <si>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</si>
  <si>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</si>
  <si>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</si>
  <si>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</si>
  <si>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</si>
  <si>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</si>
  <si>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</si>
  <si>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</si>
  <si>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</si>
  <si>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</si>
  <si>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</si>
  <si>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</si>
  <si>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</si>
  <si>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</si>
  <si>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</si>
  <si>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</si>
  <si>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</si>
  <si>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</si>
  <si>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</si>
  <si>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</si>
  <si>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</si>
  <si>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</si>
  <si>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</si>
  <si>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</si>
  <si>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</si>
  <si>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</si>
  <si>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</si>
  <si>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</si>
  <si>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</si>
  <si>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</si>
  <si>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</si>
  <si>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</si>
  <si>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</si>
  <si>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</si>
  <si>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</si>
  <si>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</si>
  <si>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</si>
  <si>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</si>
  <si>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</si>
  <si>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</si>
  <si>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</si>
  <si>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</si>
  <si>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</si>
  <si>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</si>
  <si>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</si>
  <si>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</si>
  <si>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</si>
  <si>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</si>
  <si>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</si>
  <si>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</si>
  <si>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</si>
  <si>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</si>
  <si>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</si>
  <si>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</si>
  <si>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</si>
  <si>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</si>
  <si>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</si>
  <si>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</si>
  <si>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</si>
  <si>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</si>
  <si>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</si>
  <si>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</si>
  <si>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</si>
  <si>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</si>
  <si>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</si>
  <si>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</si>
  <si>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</si>
  <si>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</si>
  <si>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</si>
  <si>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</si>
  <si>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</si>
  <si>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</si>
  <si>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</si>
  <si>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</si>
  <si>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</si>
  <si>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</si>
  <si>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</si>
  <si>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</si>
  <si>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</si>
  <si>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</si>
  <si>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</si>
  <si>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</si>
  <si>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</si>
  <si>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</si>
  <si>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</si>
  <si>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</si>
  <si>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</si>
  <si>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</si>
  <si>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</si>
  <si>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</si>
  <si>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</si>
  <si>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</si>
  <si>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</si>
  <si>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</si>
  <si>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</si>
  <si>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</si>
  <si>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</si>
  <si>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</si>
  <si>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</si>
  <si>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</si>
  <si>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</si>
  <si>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</si>
  <si>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</si>
  <si>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</si>
  <si>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</si>
  <si>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</si>
  <si>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</si>
  <si>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</si>
  <si>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</si>
  <si>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</si>
  <si>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</si>
  <si>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</si>
  <si>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</si>
  <si>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</si>
  <si>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</si>
  <si>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</si>
  <si>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</si>
  <si>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</si>
  <si>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</si>
  <si>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</si>
  <si>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</si>
  <si>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</si>
  <si>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</si>
  <si>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</si>
  <si>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</si>
  <si>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</si>
  <si>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</si>
  <si>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</si>
  <si>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</si>
  <si>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</si>
  <si>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</si>
  <si>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</si>
  <si>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</si>
  <si>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</si>
  <si>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</si>
  <si>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</si>
  <si>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</si>
  <si>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</si>
  <si>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</si>
  <si>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</si>
  <si>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</si>
  <si>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</si>
  <si>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</si>
  <si>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</si>
  <si>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</si>
  <si>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</si>
  <si>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</si>
  <si>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</si>
  <si>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</si>
  <si>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</si>
  <si>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</si>
  <si>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</si>
  <si>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</si>
  <si>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</si>
  <si>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</si>
  <si>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</si>
  <si>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</si>
  <si>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</si>
  <si>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</si>
  <si>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</si>
  <si>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</si>
  <si>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</si>
  <si>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</si>
  <si>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</si>
  <si>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</si>
  <si>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</si>
  <si>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</si>
  <si>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</si>
  <si>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</si>
  <si>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</si>
  <si>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</si>
  <si>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</si>
  <si>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</si>
  <si>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</si>
  <si>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</si>
  <si>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</si>
  <si>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</si>
  <si>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</si>
  <si>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</si>
  <si>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</si>
  <si>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</si>
  <si>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</si>
  <si>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</si>
  <si>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</si>
  <si>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</si>
  <si>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</si>
  <si>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</si>
  <si>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</si>
  <si>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</si>
  <si>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</si>
  <si>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</si>
  <si>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</si>
  <si>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</si>
  <si>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</si>
  <si>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</si>
  <si>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</si>
  <si>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</si>
  <si>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</si>
  <si>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</si>
  <si>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</si>
  <si>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</si>
  <si>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</si>
  <si>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</si>
  <si>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</si>
  <si>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</si>
  <si>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</si>
  <si>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</si>
  <si>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</si>
  <si>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</si>
  <si>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</si>
  <si>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</si>
  <si>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</si>
  <si>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</si>
  <si>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</si>
  <si>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</si>
  <si>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</si>
  <si>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</si>
  <si>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</si>
  <si>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</si>
  <si>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</si>
  <si>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</si>
  <si>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</si>
  <si>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</si>
  <si>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</si>
  <si>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</si>
  <si>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</si>
  <si>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</si>
  <si>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</si>
  <si>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</si>
  <si>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</si>
  <si>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</si>
  <si>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</si>
  <si>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</si>
  <si>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</si>
  <si>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</si>
  <si>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</si>
  <si>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</si>
  <si>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</si>
  <si>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</si>
  <si>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</si>
  <si>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</si>
  <si>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</si>
  <si>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</si>
  <si>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</si>
  <si>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</si>
  <si>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</si>
  <si>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</si>
  <si>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</si>
  <si>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</si>
  <si>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</si>
  <si>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</si>
  <si>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</si>
  <si>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</si>
  <si>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</si>
  <si>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</si>
  <si>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</si>
  <si>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</si>
  <si>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</si>
  <si>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</si>
  <si>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</si>
  <si>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</si>
  <si>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</si>
  <si>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</si>
  <si>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</si>
  <si>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</si>
  <si>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</si>
  <si>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</si>
  <si>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</si>
  <si>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</si>
  <si>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</si>
  <si>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</si>
  <si>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</si>
  <si>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</si>
  <si>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</si>
  <si>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</si>
  <si>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</si>
  <si>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</si>
  <si>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</si>
  <si>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</si>
  <si>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</si>
  <si>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</si>
  <si>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</si>
  <si>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</si>
  <si>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</si>
  <si>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</si>
  <si>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</si>
  <si>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</si>
  <si>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</si>
  <si>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</si>
  <si>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</si>
  <si>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</si>
  <si>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</si>
  <si>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</si>
  <si>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</si>
  <si>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</si>
  <si>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</si>
  <si>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</si>
  <si>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</si>
  <si>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</si>
  <si>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</si>
  <si>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</si>
  <si>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</si>
  <si>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</si>
  <si>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</si>
  <si>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</si>
  <si>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</si>
  <si>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</si>
  <si>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</si>
  <si>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</si>
  <si>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</si>
  <si>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</si>
  <si>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</si>
  <si>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</si>
  <si>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</si>
  <si>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</si>
  <si>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</si>
  <si>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</si>
  <si>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</si>
  <si>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</si>
  <si>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</si>
  <si>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</si>
  <si>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</si>
  <si>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</si>
  <si>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</si>
  <si>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</si>
  <si>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</si>
  <si>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</si>
  <si>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</si>
  <si>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</si>
  <si>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</si>
  <si>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</si>
  <si>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</si>
  <si>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</si>
  <si>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</si>
  <si>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</si>
  <si>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</si>
  <si>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</si>
  <si>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</si>
  <si>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</si>
  <si>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</si>
  <si>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</si>
  <si>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</si>
  <si>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</si>
  <si>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</si>
  <si>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</si>
  <si>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</si>
  <si>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</si>
  <si>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</si>
  <si>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</si>
  <si>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</si>
  <si>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</si>
  <si>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</si>
  <si>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</si>
  <si>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</si>
  <si>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</si>
  <si>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</si>
  <si>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</si>
  <si>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</si>
  <si>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</si>
  <si>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</si>
  <si>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</si>
  <si>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</si>
  <si>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</si>
  <si>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</si>
  <si>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</si>
  <si>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</si>
  <si>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</si>
  <si>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</si>
  <si>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</si>
  <si>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</si>
  <si>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</si>
  <si>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</si>
  <si>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</si>
  <si>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</si>
  <si>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</si>
  <si>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</si>
  <si>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</si>
  <si>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</si>
  <si>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</si>
  <si>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</si>
  <si>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</si>
  <si>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</si>
  <si>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</si>
  <si>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</si>
  <si>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</si>
  <si>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</si>
  <si>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</si>
  <si>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</si>
  <si>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</si>
  <si>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</si>
  <si>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</si>
  <si>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</si>
  <si>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</si>
  <si>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</si>
  <si>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</si>
  <si>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</si>
  <si>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</si>
  <si>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</si>
  <si>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</si>
  <si>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</si>
  <si>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</si>
  <si>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</si>
  <si>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</si>
  <si>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</si>
  <si>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</si>
  <si>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</si>
  <si>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</si>
  <si>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</si>
  <si>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</si>
  <si>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</si>
  <si>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</si>
  <si>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</si>
  <si>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</si>
  <si>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</si>
  <si>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</si>
  <si>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</si>
  <si>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</si>
  <si>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</si>
  <si>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</si>
  <si>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</si>
  <si>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</si>
  <si>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</si>
  <si>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</si>
  <si>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</si>
  <si>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</si>
  <si>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</si>
  <si>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</si>
  <si>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</si>
  <si>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</si>
  <si>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</si>
  <si>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</si>
  <si>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</si>
  <si>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</si>
  <si>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</si>
  <si>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</si>
  <si>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</si>
  <si>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</si>
  <si>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</si>
  <si>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</si>
  <si>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</si>
  <si>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</si>
  <si>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</si>
  <si>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</si>
  <si>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</si>
  <si>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</si>
  <si>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</si>
  <si>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</si>
  <si>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</si>
  <si>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</si>
  <si>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</si>
  <si>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</si>
  <si>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</si>
  <si>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</si>
  <si>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</si>
  <si>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</si>
  <si>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</si>
  <si>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</si>
  <si>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</si>
  <si>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</si>
  <si>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</si>
  <si>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</si>
  <si>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</si>
  <si>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</si>
  <si>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</si>
  <si>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</si>
  <si>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</si>
  <si>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</si>
  <si>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</si>
  <si>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</si>
  <si>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</si>
  <si>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</si>
  <si>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</si>
  <si>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</si>
  <si>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</si>
  <si>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</si>
  <si>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</si>
  <si>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</si>
  <si>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</si>
  <si>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</si>
  <si>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</si>
  <si>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</si>
  <si>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</si>
  <si>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</si>
  <si>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</si>
  <si>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</si>
  <si>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</si>
  <si>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</si>
  <si>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</si>
  <si>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</si>
  <si>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</si>
  <si>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</si>
  <si>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</si>
  <si>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</si>
  <si>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</si>
  <si>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</si>
  <si>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</si>
  <si>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</si>
  <si>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</si>
  <si>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</si>
  <si>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</si>
  <si>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</si>
  <si>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</si>
  <si>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</si>
  <si>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</si>
  <si>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</si>
  <si>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</si>
  <si>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</si>
  <si>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</si>
  <si>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</si>
  <si>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</si>
  <si>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</si>
  <si>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</si>
  <si>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</si>
  <si>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</si>
  <si>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</si>
  <si>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</si>
  <si>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</si>
  <si>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</si>
  <si>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</si>
  <si>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</si>
  <si>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</si>
  <si>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</si>
  <si>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</si>
  <si>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</si>
  <si>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</si>
  <si>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</si>
  <si>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</si>
  <si>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</si>
  <si>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</si>
  <si>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</si>
  <si>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</si>
  <si>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</si>
  <si>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</si>
  <si>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</si>
  <si>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</si>
  <si>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</si>
  <si>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</si>
  <si>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</si>
  <si>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</si>
  <si>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</si>
  <si>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</si>
  <si>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</si>
  <si>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</si>
  <si>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</si>
  <si>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</si>
  <si>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</si>
  <si>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</si>
  <si>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</si>
  <si>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</si>
  <si>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</si>
  <si>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</si>
  <si>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</si>
  <si>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</si>
  <si>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</si>
  <si>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</si>
  <si>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</si>
  <si>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</si>
  <si>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</si>
  <si>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</si>
  <si>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</si>
  <si>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</si>
  <si>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</si>
  <si>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</si>
  <si>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</si>
  <si>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</si>
  <si>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</si>
  <si>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</si>
  <si>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</si>
  <si>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</si>
  <si>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</si>
  <si>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</si>
  <si>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</si>
  <si>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</si>
  <si>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</si>
  <si>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</si>
  <si>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</si>
  <si>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</si>
  <si>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</si>
  <si>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</si>
  <si>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</si>
  <si>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</si>
  <si>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</si>
  <si>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</si>
  <si>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</si>
  <si>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</si>
  <si>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</si>
  <si>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</si>
  <si>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</si>
  <si>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</si>
  <si>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</si>
  <si>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</si>
  <si>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</si>
  <si>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</si>
  <si>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</si>
  <si>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</si>
  <si>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</si>
  <si>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</si>
  <si>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</si>
  <si>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</si>
  <si>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</si>
  <si>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</si>
  <si>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</si>
  <si>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</si>
  <si>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</si>
  <si>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</si>
  <si>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</si>
  <si>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</si>
  <si>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</si>
  <si>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</si>
  <si>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</si>
  <si>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</si>
  <si>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</si>
  <si>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</si>
  <si>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</si>
  <si>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</si>
  <si>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</si>
  <si>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</si>
  <si>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</si>
  <si>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</si>
  <si>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</si>
  <si>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</si>
  <si>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</si>
  <si>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</si>
  <si>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</si>
  <si>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</si>
  <si>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</si>
  <si>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</si>
  <si>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</si>
  <si>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</si>
  <si>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</si>
  <si>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</si>
  <si>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</si>
  <si>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</si>
  <si>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</si>
  <si>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</si>
  <si>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</si>
  <si>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</si>
  <si>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</si>
  <si>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</si>
  <si>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</si>
  <si>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</si>
  <si>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</si>
  <si>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</si>
  <si>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</si>
  <si>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</si>
  <si>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</si>
  <si>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</si>
  <si>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</si>
  <si>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</si>
  <si>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</si>
  <si>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</si>
  <si>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</si>
  <si>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</si>
  <si>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</si>
  <si>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</si>
  <si>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</si>
  <si>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</si>
  <si>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</si>
  <si>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</si>
  <si>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</si>
  <si>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</si>
  <si>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</si>
  <si>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</si>
  <si>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</si>
  <si>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</si>
  <si>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</si>
  <si>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</si>
  <si>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</si>
  <si>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</si>
  <si>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</si>
  <si>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</si>
  <si>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</si>
  <si>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</si>
  <si>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</si>
  <si>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</si>
  <si>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</si>
  <si>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</si>
  <si>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</si>
  <si>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</si>
  <si>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</si>
  <si>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</si>
  <si>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</si>
  <si>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</si>
  <si>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</si>
  <si>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</si>
  <si>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</si>
  <si>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</si>
  <si>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</si>
  <si>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</si>
  <si>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</si>
  <si>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</si>
  <si>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</si>
  <si>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</si>
  <si>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</si>
  <si>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</si>
  <si>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</si>
  <si>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</si>
  <si>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</si>
  <si>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</si>
  <si>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</si>
  <si>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</si>
  <si>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</si>
  <si>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</si>
  <si>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</si>
  <si>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</si>
  <si>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</si>
  <si>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</si>
  <si>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</si>
  <si>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</si>
  <si>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</si>
  <si>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</si>
  <si>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</si>
  <si>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</si>
  <si>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</si>
  <si>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</si>
  <si>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</si>
  <si>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</si>
  <si>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</si>
  <si>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</si>
  <si>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</si>
  <si>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</si>
  <si>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</si>
  <si>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</si>
  <si>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</si>
  <si>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</si>
  <si>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</si>
  <si>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</si>
  <si>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</si>
  <si>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</si>
  <si>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</si>
  <si>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</si>
  <si>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</si>
  <si>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</si>
  <si>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</si>
  <si>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</si>
  <si>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</si>
  <si>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</si>
  <si>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</si>
  <si>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</si>
  <si>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</si>
  <si>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</si>
  <si>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</si>
  <si>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</si>
  <si>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</si>
  <si>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</si>
  <si>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</si>
  <si>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</si>
  <si>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</si>
  <si>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</si>
  <si>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</si>
  <si>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</si>
  <si>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</si>
  <si>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</si>
  <si>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</si>
  <si>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</si>
  <si>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</si>
  <si>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</si>
  <si>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</si>
  <si>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</si>
  <si>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</si>
  <si>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</si>
  <si>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</si>
  <si>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</si>
  <si>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</si>
  <si>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</si>
  <si>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</si>
  <si>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</si>
  <si>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</si>
  <si>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</si>
  <si>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</si>
  <si>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</si>
  <si>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</si>
  <si>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</si>
  <si>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</si>
  <si>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</si>
  <si>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</si>
  <si>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</si>
  <si>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</si>
  <si>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</si>
  <si>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</si>
  <si>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</si>
  <si>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</si>
  <si>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</si>
  <si>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</si>
  <si>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</si>
  <si>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</si>
  <si>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</si>
  <si>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</si>
  <si>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</si>
  <si>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</si>
  <si>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</si>
  <si>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</si>
  <si>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</si>
  <si>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</si>
  <si>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</si>
  <si>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</si>
  <si>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</si>
  <si>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</si>
  <si>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</si>
  <si>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</si>
  <si>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</si>
  <si>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</si>
  <si>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</si>
  <si>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</si>
  <si>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</si>
  <si>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</si>
  <si>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</si>
  <si>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</si>
  <si>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</si>
  <si>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</si>
  <si>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</si>
  <si>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</si>
  <si>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</si>
  <si>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</si>
  <si>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</si>
  <si>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</si>
  <si>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</si>
  <si>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</si>
  <si>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</si>
  <si>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</si>
  <si>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</si>
  <si>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</si>
  <si>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</si>
  <si>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</si>
  <si>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</si>
  <si>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</si>
  <si>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</si>
  <si>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</si>
  <si>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</si>
  <si>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</si>
  <si>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</si>
  <si>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</si>
  <si>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</si>
  <si>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</si>
  <si>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</si>
  <si>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</si>
  <si>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</si>
  <si>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</si>
  <si>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</si>
  <si>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</si>
  <si>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</si>
  <si>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</si>
  <si>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</si>
  <si>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</si>
  <si>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</si>
  <si>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</si>
  <si>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</si>
  <si>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</si>
  <si>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</si>
  <si>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</si>
  <si>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</si>
  <si>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</si>
  <si>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</si>
  <si>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</si>
  <si>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</si>
  <si>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</si>
  <si>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</si>
  <si>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</si>
  <si>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</si>
  <si>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</si>
  <si>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</si>
  <si>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</si>
  <si>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</si>
  <si>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</si>
  <si>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</si>
  <si>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</si>
  <si>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</si>
  <si>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</si>
  <si>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</si>
  <si>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</si>
  <si>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</si>
  <si>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</si>
  <si>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</si>
  <si>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</si>
  <si>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</si>
  <si>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</si>
  <si>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</si>
  <si>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</si>
  <si>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</si>
  <si>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</si>
  <si>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</si>
  <si>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</si>
  <si>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</si>
  <si>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</si>
  <si>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</si>
  <si>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</si>
  <si>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</si>
  <si>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</si>
  <si>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</si>
  <si>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</si>
  <si>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</si>
  <si>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</si>
  <si>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</si>
  <si>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</si>
  <si>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</si>
  <si>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</si>
  <si>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</si>
  <si>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</si>
  <si>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</si>
  <si>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</si>
  <si>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</si>
  <si>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</si>
  <si>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</si>
  <si>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</si>
  <si>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</si>
  <si>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</si>
  <si>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</si>
  <si>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</si>
  <si>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</si>
  <si>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</si>
  <si>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</si>
  <si>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</si>
  <si>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</si>
  <si>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</si>
  <si>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</si>
  <si>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</si>
  <si>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</si>
  <si>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</si>
  <si>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</si>
  <si>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</si>
  <si>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</si>
  <si>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</si>
  <si>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</si>
  <si>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</si>
  <si>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</si>
  <si>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</si>
  <si>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</si>
  <si>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</si>
  <si>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</si>
  <si>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</si>
  <si>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</si>
  <si>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</si>
  <si>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</si>
  <si>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</si>
  <si>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</si>
  <si>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</si>
  <si>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</si>
  <si>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</si>
  <si>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</si>
  <si>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</si>
  <si>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</si>
  <si>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</si>
  <si>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</si>
  <si>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</si>
  <si>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</si>
  <si>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</si>
  <si>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</si>
  <si>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</si>
  <si>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</si>
  <si>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</si>
  <si>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</si>
  <si>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</si>
  <si>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</si>
  <si>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</si>
  <si>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</si>
  <si>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</si>
  <si>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</si>
  <si>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</si>
  <si>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</si>
  <si>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</si>
  <si>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</si>
  <si>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</si>
  <si>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</si>
  <si>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</si>
  <si>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</si>
  <si>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</si>
  <si>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</si>
  <si>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</si>
  <si>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</si>
  <si>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</si>
  <si>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</si>
  <si>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</si>
  <si>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</si>
  <si>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</si>
  <si>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</si>
  <si>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</si>
  <si>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</si>
  <si>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</si>
  <si>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</si>
  <si>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</si>
  <si>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</si>
  <si>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</si>
  <si>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</si>
  <si>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</si>
  <si>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</si>
  <si>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</si>
  <si>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</si>
  <si>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</si>
  <si>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</si>
  <si>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</si>
  <si>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</si>
  <si>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</si>
  <si>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</si>
  <si>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</si>
  <si>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</si>
  <si>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</si>
  <si>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</si>
  <si>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</si>
  <si>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</si>
  <si>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</si>
  <si>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</si>
  <si>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</si>
  <si>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</si>
  <si>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</si>
  <si>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</si>
  <si>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</si>
  <si>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</si>
  <si>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</si>
  <si>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</si>
  <si>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</si>
  <si>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</si>
  <si>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</si>
  <si>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</si>
  <si>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</si>
  <si>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</si>
  <si>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</si>
  <si>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</si>
  <si>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</si>
  <si>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</si>
  <si>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</si>
  <si>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</si>
  <si>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</si>
  <si>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</si>
  <si>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</si>
  <si>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</si>
  <si>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</si>
  <si>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</si>
  <si>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</si>
  <si>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</si>
  <si>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</si>
  <si>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</si>
  <si>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</si>
  <si>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</si>
  <si>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</si>
  <si>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</si>
  <si>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</si>
  <si>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</si>
  <si>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</si>
  <si>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</si>
  <si>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</si>
  <si>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</si>
  <si>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</si>
  <si>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</si>
  <si>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</si>
  <si>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</si>
  <si>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</si>
  <si>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</si>
  <si>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</si>
  <si>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</si>
  <si>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</si>
  <si>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</si>
  <si>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</si>
  <si>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</si>
  <si>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</si>
  <si>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</si>
  <si>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</si>
  <si>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</si>
  <si>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</si>
  <si>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</si>
  <si>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</si>
  <si>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</si>
  <si>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</si>
  <si>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</si>
  <si>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</si>
  <si>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</si>
  <si>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</si>
  <si>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</si>
  <si>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</si>
  <si>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</si>
  <si>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</si>
  <si>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</si>
  <si>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</si>
  <si>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</si>
  <si>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</si>
  <si>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</si>
  <si>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</si>
  <si>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</si>
  <si>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</si>
  <si>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</si>
  <si>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</si>
  <si>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</si>
  <si>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</si>
  <si>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</si>
  <si>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</si>
  <si>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</si>
  <si>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</si>
  <si>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</si>
  <si>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</si>
  <si>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</si>
  <si>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</si>
  <si>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</si>
  <si>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</si>
  <si>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</si>
  <si>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</si>
  <si>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</si>
  <si>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</si>
  <si>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</si>
  <si>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</si>
  <si>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</si>
  <si>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</si>
  <si>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</si>
  <si>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</si>
  <si>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</si>
  <si>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</si>
  <si>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</si>
  <si>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</si>
  <si>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</si>
  <si>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</si>
  <si>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</si>
  <si>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</si>
  <si>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</si>
  <si>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</si>
  <si>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</si>
  <si>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</si>
  <si>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</si>
  <si>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</si>
  <si>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</si>
  <si>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</si>
  <si>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</si>
  <si>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</si>
  <si>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</si>
  <si>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</si>
  <si>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</si>
  <si>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</si>
  <si>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</si>
  <si>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</si>
  <si>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</si>
  <si>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</si>
  <si>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</si>
  <si>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</si>
  <si>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</si>
  <si>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</si>
  <si>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</si>
  <si>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</si>
  <si>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</si>
  <si>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</si>
  <si>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</si>
  <si>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</si>
  <si>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</si>
  <si>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</si>
  <si>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</si>
  <si>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</si>
  <si>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</si>
  <si>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</si>
  <si>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</si>
  <si>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</si>
  <si>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</si>
  <si>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</si>
  <si>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</si>
  <si>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</si>
  <si>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</si>
  <si>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</si>
  <si>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</si>
  <si>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</si>
  <si>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</si>
  <si>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</si>
  <si>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</si>
  <si>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</si>
  <si>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</si>
  <si>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</si>
  <si>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</si>
  <si>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</si>
  <si>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</si>
  <si>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</si>
  <si>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</si>
  <si>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</si>
  <si>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</si>
  <si>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</si>
  <si>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</si>
  <si>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</si>
  <si>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</si>
  <si>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</si>
  <si>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</si>
  <si>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</si>
  <si>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</si>
  <si>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</si>
  <si>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</si>
  <si>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</si>
  <si>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</si>
  <si>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</si>
  <si>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</si>
  <si>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</si>
  <si>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</si>
  <si>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</si>
  <si>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</si>
  <si>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</si>
  <si>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</si>
  <si>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</si>
  <si>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</si>
  <si>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</si>
  <si>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</si>
  <si>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</si>
  <si>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</si>
  <si>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</si>
  <si>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</si>
  <si>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</si>
  <si>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</si>
  <si>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</si>
  <si>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</si>
  <si>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</si>
  <si>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</si>
  <si>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</si>
  <si>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</si>
  <si>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</si>
  <si>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</si>
  <si>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</si>
  <si>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</si>
  <si>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</si>
  <si>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</si>
  <si>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</si>
  <si>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</si>
  <si>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</si>
  <si>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</si>
  <si>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</si>
  <si>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</si>
  <si>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</si>
  <si>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</si>
  <si>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</si>
  <si>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</si>
  <si>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</si>
  <si>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</si>
  <si>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</si>
  <si>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</si>
  <si>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</si>
  <si>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</si>
  <si>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</si>
  <si>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</si>
  <si>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</si>
  <si>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</si>
  <si>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</si>
  <si>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</si>
  <si>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</si>
  <si>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</si>
  <si>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</si>
  <si>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</si>
  <si>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</si>
  <si>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</si>
  <si>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</si>
  <si>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</si>
  <si>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</si>
  <si>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</si>
  <si>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</si>
  <si>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</si>
  <si>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</si>
  <si>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</si>
  <si>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</si>
  <si>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</si>
  <si>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</si>
  <si>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</si>
  <si>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</si>
  <si>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</si>
  <si>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</si>
  <si>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</si>
  <si>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</si>
  <si>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</si>
  <si>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</si>
  <si>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</si>
  <si>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</si>
  <si>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</si>
  <si>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</si>
  <si>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</si>
  <si>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</si>
  <si>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</si>
  <si>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</si>
  <si>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</si>
  <si>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</si>
  <si>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</si>
  <si>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</si>
  <si>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</si>
  <si>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</si>
  <si>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</si>
  <si>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</si>
  <si>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</si>
  <si>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</si>
  <si>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</si>
  <si>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</si>
  <si>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</si>
  <si>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</si>
  <si>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</si>
  <si>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</si>
  <si>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</si>
  <si>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</si>
  <si>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</si>
  <si>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</si>
  <si>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</si>
  <si>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</si>
  <si>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</si>
  <si>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</si>
  <si>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</si>
  <si>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</si>
  <si>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</si>
  <si>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</si>
  <si>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</si>
  <si>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</si>
  <si>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</si>
  <si>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</si>
  <si>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</si>
  <si>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</si>
  <si>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</si>
  <si>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</si>
  <si>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</si>
  <si>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</si>
  <si>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</si>
  <si>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</si>
  <si>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</si>
  <si>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</si>
  <si>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</si>
  <si>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</si>
  <si>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</si>
  <si>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</si>
  <si>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</si>
  <si>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</si>
  <si>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</si>
  <si>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</si>
  <si>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</si>
  <si>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</si>
  <si>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</si>
  <si>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</si>
  <si>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</si>
  <si>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</si>
  <si>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</si>
  <si>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</si>
  <si>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</si>
  <si>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</si>
  <si>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</si>
  <si>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</si>
  <si>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</si>
  <si>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</si>
  <si>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</si>
  <si>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</si>
  <si>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</si>
  <si>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</si>
  <si>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</si>
  <si>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</si>
  <si>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</si>
  <si>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</si>
  <si>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</si>
  <si>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</si>
  <si>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</si>
  <si>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</si>
  <si>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</si>
  <si>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</si>
  <si>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</si>
  <si>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</si>
  <si>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</si>
  <si>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</si>
  <si>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</si>
  <si>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</si>
  <si>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</si>
  <si>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</si>
  <si>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</si>
  <si>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</si>
  <si>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</si>
  <si>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</si>
  <si>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</si>
  <si>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</si>
  <si>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</si>
  <si>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</si>
  <si>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</si>
  <si>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</si>
  <si>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</si>
  <si>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</si>
  <si>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</si>
  <si>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</si>
  <si>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</si>
  <si>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</si>
  <si>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</si>
  <si>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</si>
  <si>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</si>
  <si>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</si>
  <si>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</si>
  <si>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</si>
  <si>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</si>
  <si>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</si>
  <si>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</si>
  <si>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</si>
  <si>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</si>
  <si>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</si>
  <si>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</si>
  <si>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</si>
  <si>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</si>
  <si>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</si>
  <si>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</si>
  <si>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</si>
  <si>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</si>
  <si>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</si>
  <si>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</si>
  <si>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</si>
  <si>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</si>
  <si>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</si>
  <si>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</si>
  <si>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</si>
  <si>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</si>
  <si>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</si>
  <si>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</si>
  <si>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</si>
  <si>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</si>
  <si>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</si>
  <si>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</si>
  <si>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</si>
  <si>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</si>
  <si>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</si>
  <si>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</si>
  <si>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</si>
  <si>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</si>
  <si>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</si>
  <si>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</si>
  <si>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</si>
  <si>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</si>
  <si>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</si>
  <si>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</si>
  <si>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</si>
  <si>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</si>
  <si>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</si>
  <si>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</si>
  <si>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</si>
  <si>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</si>
  <si>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</si>
  <si>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</si>
  <si>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</si>
  <si>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</si>
  <si>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</si>
  <si>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</si>
  <si>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</si>
  <si>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</si>
  <si>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</si>
  <si>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</si>
  <si>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</si>
  <si>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</si>
  <si>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</si>
  <si>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</si>
  <si>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</si>
  <si>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</si>
  <si>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</si>
  <si>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</si>
  <si>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</si>
  <si>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</si>
  <si>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</si>
  <si>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</si>
  <si>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</si>
  <si>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</si>
  <si>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</si>
  <si>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</si>
  <si>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</si>
  <si>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</si>
  <si>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</si>
  <si>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</si>
  <si>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</si>
  <si>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</si>
  <si>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</si>
  <si>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</si>
  <si>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</si>
  <si>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</si>
  <si>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</si>
  <si>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</si>
  <si>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</si>
  <si>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</si>
  <si>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</si>
  <si>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</si>
  <si>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</si>
  <si>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</si>
  <si>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</si>
  <si>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</si>
  <si>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</si>
  <si>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</si>
  <si>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</si>
  <si>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</si>
  <si>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</si>
  <si>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</si>
  <si>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</si>
  <si>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</si>
  <si>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</si>
  <si>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</si>
  <si>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</si>
  <si>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</si>
  <si>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</si>
  <si>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</si>
  <si>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</si>
  <si>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</si>
  <si>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</si>
  <si>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</si>
  <si>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</si>
  <si>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</si>
  <si>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</si>
  <si>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</si>
  <si>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</si>
  <si>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</si>
  <si>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</si>
  <si>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</si>
  <si>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</si>
  <si>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</si>
  <si>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</si>
  <si>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</si>
  <si>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</si>
  <si>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</si>
  <si>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</si>
  <si>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</si>
  <si>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</si>
  <si>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</si>
  <si>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</si>
  <si>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</si>
  <si>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</si>
  <si>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</si>
  <si>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</si>
  <si>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</si>
  <si>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</si>
  <si>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</si>
  <si>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</si>
  <si>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</si>
  <si>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</si>
  <si>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</si>
  <si>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</si>
  <si>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</si>
  <si>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</si>
  <si>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</si>
  <si>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</si>
  <si>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</si>
  <si>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</si>
  <si>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</si>
  <si>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</si>
  <si>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</si>
  <si>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</si>
  <si>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</si>
  <si>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</si>
  <si>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</si>
  <si>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</si>
  <si>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</si>
  <si>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</si>
  <si>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</si>
  <si>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</si>
  <si>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</si>
  <si>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</si>
  <si>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</si>
  <si>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</si>
  <si>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</si>
  <si>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</si>
  <si>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</si>
  <si>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</si>
  <si>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</si>
  <si>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</si>
  <si>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</si>
  <si>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</si>
  <si>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</si>
  <si>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</si>
  <si>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</si>
  <si>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</si>
  <si>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</si>
  <si>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</si>
  <si>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</si>
  <si>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</si>
  <si>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</si>
  <si>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</si>
  <si>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</si>
  <si>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</si>
  <si>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</si>
  <si>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</si>
  <si>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</si>
  <si>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</si>
  <si>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</si>
  <si>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</si>
  <si>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</si>
  <si>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</si>
  <si>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</si>
  <si>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</si>
  <si>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</si>
  <si>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</si>
  <si>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</si>
  <si>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</si>
  <si>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</si>
  <si>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</si>
  <si>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</si>
  <si>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</si>
  <si>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</si>
  <si>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</si>
  <si>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</si>
  <si>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</si>
  <si>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</si>
  <si>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</si>
  <si>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</si>
  <si>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</si>
  <si>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</si>
  <si>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</si>
  <si>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</si>
  <si>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</si>
  <si>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</si>
  <si>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</si>
  <si>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</si>
  <si>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</si>
  <si>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</si>
  <si>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</si>
  <si>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</si>
  <si>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</si>
  <si>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</si>
  <si>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</si>
  <si>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</si>
  <si>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</si>
  <si>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</si>
  <si>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</si>
  <si>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</si>
  <si>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</si>
  <si>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</si>
  <si>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</si>
  <si>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</si>
  <si>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</si>
  <si>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</si>
  <si>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</si>
  <si>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</si>
  <si>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</si>
  <si>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</si>
  <si>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</si>
  <si>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</si>
  <si>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</si>
  <si>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</si>
  <si>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</si>
  <si>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</si>
  <si>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</si>
  <si>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</si>
  <si>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</si>
  <si>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</si>
  <si>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</si>
  <si>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</si>
  <si>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</si>
  <si>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</si>
  <si>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</si>
  <si>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</si>
  <si>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</si>
  <si>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</si>
  <si>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</si>
  <si>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</si>
  <si>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</si>
  <si>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</si>
  <si>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</si>
  <si>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</si>
  <si>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</si>
  <si>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</si>
  <si>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</si>
  <si>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</si>
  <si>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</si>
  <si>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</si>
  <si>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</si>
  <si>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</si>
  <si>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</si>
  <si>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</si>
  <si>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</si>
  <si>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</si>
  <si>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</si>
  <si>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</si>
  <si>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</si>
  <si>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</si>
  <si>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</si>
  <si>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</si>
  <si>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</si>
  <si>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</si>
  <si>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</si>
  <si>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</si>
  <si>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</si>
  <si>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</si>
  <si>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</si>
  <si>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</si>
  <si>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</si>
  <si>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</si>
  <si>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</si>
  <si>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</si>
  <si>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</si>
  <si>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</si>
  <si>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</si>
  <si>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</si>
  <si>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</si>
  <si>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</si>
  <si>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</si>
  <si>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</si>
  <si>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</si>
  <si>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</si>
  <si>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</si>
  <si>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</si>
  <si>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</si>
  <si>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</si>
  <si>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</si>
  <si>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</si>
  <si>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</si>
  <si>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</si>
  <si>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</si>
  <si>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</si>
  <si>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</si>
  <si>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</si>
  <si>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</si>
  <si>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</si>
  <si>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</si>
  <si>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</si>
  <si>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</si>
  <si>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</si>
  <si>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</si>
  <si>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</si>
  <si>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</si>
  <si>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</si>
  <si>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</si>
  <si>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</si>
  <si>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</si>
  <si>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</si>
  <si>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</si>
  <si>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</si>
  <si>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</si>
  <si>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</si>
  <si>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</si>
  <si>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</si>
  <si>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</si>
  <si>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</si>
  <si>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</si>
  <si>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</si>
  <si>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</si>
  <si>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</si>
  <si>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</si>
  <si>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</si>
  <si>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</si>
  <si>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</si>
  <si>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</si>
  <si>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</si>
  <si>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</si>
  <si>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</si>
  <si>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</si>
  <si>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</si>
  <si>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</si>
  <si>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</si>
  <si>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</si>
  <si>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</si>
  <si>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</si>
  <si>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</si>
  <si>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</si>
  <si>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</si>
  <si>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</si>
  <si>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</si>
  <si>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</si>
  <si>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</si>
  <si>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</si>
  <si>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</si>
  <si>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</si>
  <si>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</si>
  <si>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</si>
  <si>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</si>
  <si>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</si>
  <si>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</si>
  <si>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</si>
  <si>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</si>
  <si>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</si>
  <si>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</si>
  <si>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</si>
  <si>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</si>
  <si>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</si>
  <si>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</si>
  <si>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</si>
  <si>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</si>
  <si>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</si>
  <si>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</si>
  <si>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</si>
  <si>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</si>
  <si>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</si>
  <si>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</si>
  <si>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</si>
  <si>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</si>
  <si>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</si>
  <si>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</si>
  <si>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</si>
  <si>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</si>
  <si>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</si>
  <si>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</si>
  <si>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</si>
  <si>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</si>
  <si>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</si>
  <si>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</si>
  <si>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</si>
  <si>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</si>
  <si>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</si>
  <si>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</si>
  <si>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</si>
  <si>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</si>
  <si>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</si>
  <si>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</si>
  <si>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</si>
  <si>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</si>
  <si>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</si>
  <si>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</si>
  <si>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</si>
  <si>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</si>
  <si>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</si>
  <si>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</si>
  <si>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</si>
  <si>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</si>
  <si>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</si>
  <si>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</si>
  <si>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</si>
  <si>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</si>
  <si>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</si>
  <si>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</si>
  <si>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</si>
  <si>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</si>
  <si>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</si>
  <si>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</si>
  <si>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</si>
  <si>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</si>
  <si>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</si>
  <si>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</si>
  <si>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</si>
  <si>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</si>
  <si>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</si>
  <si>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</si>
  <si>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</si>
  <si>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</si>
  <si>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</si>
  <si>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</si>
  <si>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</si>
  <si>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</si>
  <si>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</si>
  <si>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</si>
  <si>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</si>
  <si>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</si>
  <si>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</si>
  <si>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</si>
  <si>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</si>
  <si>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</si>
  <si>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</si>
  <si>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</si>
  <si>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</si>
  <si>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</si>
  <si>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</si>
  <si>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</si>
  <si>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</si>
  <si>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</si>
  <si>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</si>
  <si>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</si>
  <si>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</si>
  <si>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</si>
  <si>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</si>
  <si>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</si>
  <si>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</si>
  <si>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</si>
  <si>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</si>
  <si>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</si>
  <si>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</si>
  <si>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</si>
  <si>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</si>
  <si>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</si>
  <si>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</si>
  <si>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</si>
  <si>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</si>
  <si>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</si>
  <si>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</si>
  <si>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</si>
  <si>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</si>
  <si>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</si>
  <si>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</si>
  <si>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</si>
  <si>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</si>
  <si>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</si>
  <si>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</si>
  <si>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</si>
  <si>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</si>
  <si>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</si>
  <si>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</si>
  <si>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</si>
  <si>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</si>
  <si>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</si>
  <si>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</si>
  <si>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</si>
  <si>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</si>
  <si>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</si>
  <si>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</si>
  <si>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</si>
  <si>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</si>
  <si>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</si>
  <si>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</si>
  <si>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</si>
  <si>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</si>
  <si>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</si>
  <si>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</si>
  <si>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</si>
  <si>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</si>
  <si>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</si>
  <si>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</si>
  <si>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</si>
  <si>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</si>
  <si>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</si>
  <si>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</si>
  <si>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</si>
  <si>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</si>
  <si>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</si>
  <si>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</si>
  <si>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</si>
  <si>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</si>
  <si>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</si>
  <si>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</si>
  <si>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</si>
  <si>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</si>
  <si>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</si>
  <si>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</si>
  <si>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</si>
  <si>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</si>
  <si>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</si>
  <si>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</si>
  <si>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</si>
  <si>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</si>
  <si>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</si>
  <si>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</si>
  <si>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</si>
  <si>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</si>
  <si>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</si>
  <si>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</si>
  <si>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</si>
  <si>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</si>
  <si>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</si>
  <si>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</si>
  <si>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</si>
  <si>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</si>
  <si>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</si>
  <si>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</si>
  <si>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</si>
  <si>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</si>
  <si>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</si>
  <si>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</si>
  <si>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</si>
  <si>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</si>
  <si>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</si>
  <si>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</si>
  <si>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</si>
  <si>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</si>
  <si>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</si>
  <si>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</si>
  <si>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</si>
  <si>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</si>
  <si>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</si>
  <si>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</si>
  <si>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</si>
  <si>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</si>
  <si>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</si>
  <si>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</si>
  <si>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</si>
  <si>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</si>
  <si>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</si>
  <si>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</si>
  <si>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</si>
  <si>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</si>
  <si>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</si>
  <si>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</si>
  <si>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</si>
  <si>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</si>
  <si>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</si>
  <si>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</si>
  <si>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</si>
  <si>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</si>
  <si>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</si>
  <si>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</si>
  <si>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</si>
  <si>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</si>
  <si>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</si>
  <si>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</si>
  <si>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</si>
  <si>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</si>
  <si>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</si>
  <si>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</si>
  <si>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</si>
  <si>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</si>
  <si>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</si>
  <si>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</si>
  <si>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</si>
  <si>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</si>
  <si>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</si>
  <si>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</si>
  <si>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</si>
  <si>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</si>
  <si>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</si>
  <si>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</si>
  <si>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</si>
  <si>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</si>
  <si>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</si>
  <si>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</si>
  <si>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</si>
  <si>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</si>
  <si>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</si>
  <si>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</si>
  <si>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</si>
  <si>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</si>
  <si>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</si>
  <si>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</si>
  <si>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</si>
  <si>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</si>
  <si>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</si>
  <si>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</si>
  <si>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</si>
  <si>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</si>
  <si>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</si>
  <si>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</si>
  <si>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</si>
  <si>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</si>
  <si>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</si>
  <si>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</si>
  <si>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</si>
  <si>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</si>
  <si>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</si>
  <si>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</si>
  <si>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</si>
  <si>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</si>
  <si>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</si>
  <si>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</si>
  <si>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</si>
  <si>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</si>
  <si>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</si>
  <si>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</si>
  <si>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</si>
  <si>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</si>
  <si>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</si>
  <si>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</si>
  <si>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</si>
  <si>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</si>
  <si>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</si>
  <si>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</si>
  <si>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</si>
  <si>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</si>
  <si>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</si>
  <si>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</si>
  <si>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</si>
  <si>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</si>
  <si>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</si>
  <si>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</si>
  <si>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</si>
  <si>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</si>
  <si>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</si>
  <si>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</si>
  <si>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</si>
  <si>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</si>
  <si>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</si>
  <si>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</si>
  <si>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</si>
  <si>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</si>
  <si>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</si>
  <si>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</si>
  <si>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</si>
  <si>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</si>
  <si>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</si>
  <si>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</si>
  <si>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</si>
  <si>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</si>
  <si>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</si>
  <si>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</si>
  <si>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</si>
  <si>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</si>
  <si>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</si>
  <si>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</si>
  <si>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</si>
  <si>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</si>
  <si>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</si>
  <si>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</si>
  <si>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</si>
  <si>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</si>
  <si>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</si>
  <si>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</si>
  <si>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</si>
  <si>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</si>
  <si>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</si>
  <si>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</si>
  <si>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</si>
  <si>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</si>
  <si>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</si>
  <si>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</si>
  <si>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</si>
  <si>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</si>
  <si>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</si>
  <si>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</si>
  <si>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</si>
  <si>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</si>
  <si>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</si>
  <si>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</si>
  <si>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</si>
  <si>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</si>
  <si>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</si>
  <si>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</si>
  <si>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</si>
  <si>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</si>
  <si>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</si>
  <si>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</si>
  <si>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</si>
  <si>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</si>
  <si>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</si>
  <si>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</si>
  <si>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</si>
  <si>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</si>
  <si>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</si>
  <si>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</si>
  <si>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</si>
  <si>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</si>
  <si>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</si>
  <si>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</si>
  <si>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</si>
  <si>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</si>
  <si>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</si>
  <si>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</si>
  <si>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</si>
  <si>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</si>
  <si>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</si>
  <si>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</si>
  <si>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</si>
  <si>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</si>
  <si>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</si>
  <si>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</si>
  <si>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</si>
  <si>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</si>
  <si>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</si>
  <si>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</si>
  <si>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</si>
  <si>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</si>
  <si>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</si>
  <si>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</si>
  <si>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</si>
  <si>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</si>
  <si>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</si>
  <si>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</si>
  <si>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</si>
  <si>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</si>
  <si>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</si>
  <si>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</si>
  <si>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</si>
  <si>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</si>
  <si>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</si>
  <si>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</si>
  <si>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</si>
  <si>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</si>
  <si>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</si>
  <si>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</si>
  <si>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</si>
  <si>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</si>
  <si>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</si>
  <si>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</si>
  <si>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</si>
  <si>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</si>
  <si>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</si>
  <si>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</si>
  <si>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</si>
  <si>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</si>
  <si>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</si>
  <si>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</si>
  <si>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</si>
  <si>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</si>
  <si>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</si>
  <si>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</si>
  <si>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</si>
  <si>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</si>
  <si>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</si>
  <si>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</si>
  <si>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</si>
  <si>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</si>
  <si>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</si>
  <si>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</si>
  <si>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</si>
  <si>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</si>
  <si>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</si>
  <si>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</si>
  <si>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</si>
  <si>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</si>
  <si>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</si>
  <si>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</si>
  <si>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</si>
  <si>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</si>
  <si>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</si>
  <si>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</si>
  <si>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</si>
  <si>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</si>
  <si>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</si>
  <si>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</si>
  <si>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</si>
  <si>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</si>
  <si>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</si>
  <si>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</si>
  <si>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</si>
  <si>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</si>
  <si>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</si>
  <si>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</si>
  <si>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</si>
  <si>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</si>
  <si>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</si>
  <si>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</si>
  <si>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</si>
  <si>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</si>
  <si>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</si>
  <si>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</si>
  <si>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</si>
  <si>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</si>
  <si>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</si>
  <si>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</si>
  <si>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</si>
  <si>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</si>
  <si>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</si>
  <si>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</si>
  <si>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</si>
  <si>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</si>
  <si>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</si>
  <si>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</si>
  <si>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</si>
  <si>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</si>
  <si>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</si>
  <si>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</si>
  <si>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</si>
  <si>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</si>
  <si>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</si>
  <si>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</si>
  <si>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</si>
  <si>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</si>
  <si>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</si>
  <si>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</si>
  <si>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</si>
  <si>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</si>
  <si>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</si>
  <si>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</si>
  <si>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</si>
  <si>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</si>
  <si>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</si>
  <si>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</si>
  <si>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</si>
  <si>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</si>
  <si>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</si>
  <si>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</si>
  <si>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</si>
  <si>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</si>
  <si>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</si>
  <si>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</si>
  <si>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</si>
  <si>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</si>
  <si>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</si>
  <si>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</si>
  <si>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</si>
  <si>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</si>
  <si>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</si>
  <si>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</si>
  <si>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</si>
  <si>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</si>
  <si>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</si>
  <si>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</si>
  <si>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</si>
  <si>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</si>
  <si>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</si>
  <si>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</si>
  <si>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</si>
  <si>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</si>
  <si>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</si>
  <si>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</si>
  <si>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</si>
  <si>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</si>
  <si>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</si>
  <si>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</si>
  <si>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</si>
  <si>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</si>
  <si>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</si>
  <si>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</si>
  <si>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</si>
  <si>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</si>
  <si>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</si>
  <si>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</si>
  <si>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</si>
  <si>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</si>
  <si>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</si>
  <si>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</si>
  <si>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</si>
  <si>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</si>
  <si>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</si>
  <si>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</si>
  <si>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</si>
  <si>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</si>
  <si>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</si>
  <si>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</si>
  <si>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</si>
  <si>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</si>
  <si>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</si>
  <si>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</si>
  <si>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</si>
  <si>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</si>
  <si>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</si>
  <si>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</si>
  <si>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</si>
  <si>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</si>
  <si>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</si>
  <si>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</si>
  <si>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</si>
  <si>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</si>
  <si>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</si>
  <si>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</si>
  <si>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</si>
  <si>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</si>
  <si>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</si>
  <si>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</si>
  <si>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</si>
  <si>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</si>
  <si>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</si>
  <si>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</si>
  <si>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</si>
  <si>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</si>
  <si>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</si>
  <si>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</si>
  <si>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</si>
  <si>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</si>
  <si>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</si>
  <si>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</si>
  <si>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</si>
  <si>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</si>
  <si>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</si>
  <si>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</si>
  <si>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</si>
  <si>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</si>
  <si>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</si>
  <si>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</si>
  <si>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</si>
  <si>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</si>
  <si>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</si>
  <si>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</si>
  <si>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</si>
  <si>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</si>
  <si>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</si>
  <si>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</si>
  <si>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</si>
  <si>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</si>
  <si>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</si>
  <si>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</si>
  <si>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</si>
  <si>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</si>
  <si>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</si>
  <si>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</si>
  <si>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</si>
  <si>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</si>
  <si>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</si>
  <si>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</si>
  <si>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</si>
  <si>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</si>
  <si>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</si>
  <si>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</si>
  <si>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</si>
  <si>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</si>
  <si>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</si>
  <si>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</si>
  <si>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</si>
  <si>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</si>
  <si>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</si>
  <si>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</si>
  <si>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</si>
  <si>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</si>
  <si>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</si>
  <si>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</si>
  <si>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</si>
  <si>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</si>
  <si>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</si>
  <si>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</si>
  <si>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</si>
  <si>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</si>
  <si>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</si>
  <si>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</si>
  <si>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</si>
  <si>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</si>
  <si>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</si>
  <si>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</si>
  <si>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</si>
  <si>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</si>
  <si>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</si>
  <si>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</si>
  <si>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</si>
  <si>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</si>
  <si>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</si>
  <si>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</si>
  <si>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</si>
  <si>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</si>
  <si>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</si>
  <si>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</si>
  <si>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</si>
  <si>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</si>
  <si>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</si>
  <si>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</si>
  <si>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</si>
  <si>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</si>
  <si>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</si>
  <si>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</si>
  <si>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</si>
  <si>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</si>
  <si>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</si>
  <si>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</si>
  <si>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</si>
  <si>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</si>
  <si>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</si>
  <si>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</si>
  <si>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</si>
  <si>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</si>
  <si>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</si>
  <si>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</si>
  <si>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</si>
  <si>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</si>
  <si>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</si>
  <si>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</si>
  <si>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</si>
  <si>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</si>
  <si>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</si>
  <si>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</si>
  <si>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</si>
  <si>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</si>
  <si>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</si>
  <si>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</si>
  <si>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</si>
  <si>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</si>
  <si>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</si>
  <si>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</si>
  <si>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</si>
  <si>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</si>
  <si>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</si>
  <si>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</si>
  <si>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</si>
  <si>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</si>
  <si>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</si>
  <si>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</si>
  <si>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</si>
  <si>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</si>
  <si>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</si>
  <si>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</si>
  <si>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</si>
  <si>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</si>
  <si>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</si>
  <si>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</si>
  <si>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</si>
  <si>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</si>
  <si>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</si>
  <si>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</si>
  <si>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</si>
  <si>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</si>
  <si>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</si>
  <si>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</si>
  <si>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</si>
  <si>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</si>
  <si>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</si>
  <si>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</si>
  <si>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</si>
  <si>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</si>
  <si>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</si>
  <si>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</si>
  <si>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</si>
  <si>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</si>
  <si>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</si>
  <si>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</si>
  <si>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</si>
  <si>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</si>
  <si>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</si>
  <si>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</si>
  <si>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</si>
  <si>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</si>
  <si>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</si>
  <si>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</si>
  <si>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</si>
  <si>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</si>
  <si>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</si>
  <si>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</si>
  <si>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</si>
  <si>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</si>
  <si>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</si>
  <si>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</si>
  <si>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</si>
  <si>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</si>
  <si>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</si>
  <si>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</si>
  <si>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</si>
  <si>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</si>
  <si>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</si>
  <si>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</si>
  <si>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</si>
  <si>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</si>
  <si>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</si>
  <si>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</si>
  <si>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</si>
  <si>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</si>
  <si>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</si>
  <si>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</si>
  <si>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</si>
  <si>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</si>
  <si>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</si>
  <si>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</si>
  <si>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</si>
  <si>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</si>
  <si>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</si>
  <si>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</si>
  <si>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</si>
  <si>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</si>
  <si>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</si>
  <si>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</si>
  <si>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</si>
  <si>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</si>
  <si>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</si>
  <si>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</si>
  <si>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</si>
  <si>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</si>
  <si>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</si>
  <si>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</si>
  <si>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</si>
  <si>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</si>
  <si>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</si>
  <si>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</si>
  <si>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</si>
  <si>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</si>
  <si>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</si>
  <si>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</si>
  <si>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</si>
  <si>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</si>
  <si>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</si>
  <si>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</si>
  <si>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</si>
  <si>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</si>
  <si>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</si>
  <si>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</si>
  <si>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</si>
  <si>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</si>
  <si>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</si>
  <si>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</si>
  <si>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</si>
  <si>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</si>
  <si>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</si>
  <si>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</si>
  <si>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</si>
  <si>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</si>
  <si>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</si>
  <si>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</si>
  <si>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</si>
  <si>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</si>
  <si>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</si>
  <si>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</si>
  <si>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</si>
  <si>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</si>
  <si>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</si>
  <si>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</si>
  <si>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</si>
  <si>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</si>
  <si>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</si>
  <si>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</si>
  <si>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</si>
  <si>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</si>
  <si>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</si>
  <si>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</si>
  <si>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</si>
  <si>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</si>
  <si>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</si>
  <si>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</si>
  <si>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</si>
  <si>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</si>
  <si>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</si>
  <si>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</si>
  <si>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</si>
  <si>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</si>
  <si>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</si>
  <si>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</si>
  <si>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</si>
  <si>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</si>
  <si>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</si>
  <si>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</si>
  <si>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</si>
  <si>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</si>
  <si>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</si>
  <si>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</si>
  <si>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</si>
  <si>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</si>
  <si>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</si>
  <si>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</si>
  <si>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</si>
  <si>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</si>
  <si>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</si>
  <si>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</si>
  <si>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</si>
  <si>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</si>
  <si>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</si>
  <si>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</si>
  <si>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</si>
  <si>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</si>
  <si>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</si>
  <si>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</si>
  <si>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</si>
  <si>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</si>
  <si>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</si>
  <si>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</si>
  <si>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</si>
  <si>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</si>
  <si>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</si>
  <si>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</si>
  <si>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</si>
  <si>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</si>
  <si>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</si>
  <si>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</si>
  <si>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</si>
  <si>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</si>
  <si>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</si>
  <si>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</si>
  <si>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</si>
  <si>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</si>
  <si>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</si>
  <si>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</si>
  <si>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</si>
  <si>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</si>
  <si>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</si>
  <si>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</si>
  <si>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</si>
  <si>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</si>
  <si>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</si>
  <si>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</si>
  <si>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</si>
  <si>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</si>
  <si>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</si>
  <si>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</si>
  <si>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</si>
  <si>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</si>
  <si>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</si>
  <si>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</si>
  <si>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</si>
  <si>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</si>
  <si>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</si>
  <si>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</si>
  <si>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</si>
  <si>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</si>
  <si>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</si>
  <si>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</si>
  <si>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</si>
  <si>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</si>
  <si>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</si>
  <si>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</si>
  <si>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</si>
  <si>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</si>
  <si>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</si>
  <si>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</si>
  <si>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</si>
  <si>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</si>
  <si>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</si>
  <si>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</si>
  <si>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</si>
  <si>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</si>
  <si>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</si>
  <si>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</si>
  <si>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</si>
  <si>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</si>
  <si>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</si>
  <si>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</si>
  <si>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</si>
  <si>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</si>
  <si>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</si>
  <si>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</si>
  <si>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</si>
  <si>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</si>
  <si>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</si>
  <si>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</si>
  <si>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</si>
  <si>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</si>
  <si>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</si>
  <si>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</si>
  <si>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</si>
  <si>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</si>
  <si>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</si>
  <si>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</si>
  <si>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</si>
  <si>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</si>
  <si>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</si>
  <si>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</si>
  <si>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</si>
  <si>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</si>
  <si>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</si>
  <si>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</si>
  <si>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</si>
  <si>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</si>
  <si>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</si>
  <si>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</si>
  <si>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</si>
  <si>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</si>
  <si>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</si>
  <si>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</si>
  <si>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</si>
  <si>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</si>
  <si>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</si>
  <si>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</si>
  <si>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</si>
  <si>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</si>
  <si>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</si>
  <si>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</si>
  <si>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</si>
  <si>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</si>
  <si>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</si>
  <si>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</si>
  <si>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</si>
  <si>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</si>
  <si>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</si>
  <si>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</si>
  <si>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</si>
  <si>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</si>
  <si>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</si>
  <si>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</si>
  <si>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</si>
  <si>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</si>
  <si>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</si>
  <si>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</si>
  <si>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</si>
  <si>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</si>
  <si>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</si>
  <si>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</si>
  <si>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</si>
  <si>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</si>
  <si>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</si>
  <si>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</si>
  <si>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</si>
  <si>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</si>
  <si>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</si>
  <si>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</si>
  <si>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</si>
  <si>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</si>
  <si>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</si>
  <si>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</si>
  <si>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</si>
  <si>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</si>
  <si>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</si>
  <si>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</si>
  <si>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</si>
  <si>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</si>
  <si>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</si>
  <si>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</si>
  <si>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</si>
  <si>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</si>
  <si>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</si>
  <si>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</si>
  <si>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</si>
  <si>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</si>
  <si>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</si>
  <si>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</si>
  <si>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</si>
  <si>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</si>
  <si>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</si>
  <si>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</si>
  <si>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</si>
  <si>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</si>
  <si>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</si>
  <si>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</si>
  <si>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</si>
  <si>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</si>
  <si>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</si>
  <si>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</si>
  <si>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</si>
  <si>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</si>
  <si>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</si>
  <si>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</si>
  <si>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</si>
  <si>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</si>
  <si>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</si>
  <si>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</si>
  <si>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</si>
  <si>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</si>
  <si>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</si>
  <si>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</si>
  <si>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</si>
  <si>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</si>
  <si>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</si>
  <si>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</si>
  <si>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</si>
  <si>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</si>
  <si>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</si>
  <si>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</si>
  <si>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</si>
  <si>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</si>
  <si>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</si>
  <si>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</si>
  <si>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</si>
  <si>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</si>
  <si>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</si>
  <si>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</si>
  <si>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</si>
  <si>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</si>
  <si>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</si>
  <si>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</si>
  <si>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</si>
  <si>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</si>
  <si>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</si>
  <si>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</si>
  <si>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</si>
  <si>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</si>
  <si>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</si>
  <si>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</si>
  <si>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</si>
  <si>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</si>
  <si>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</si>
  <si>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</si>
  <si>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</si>
  <si>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</si>
  <si>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</si>
  <si>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</si>
  <si>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</si>
  <si>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</si>
  <si>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</si>
  <si>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</si>
  <si>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</si>
  <si>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</si>
  <si>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</si>
  <si>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</si>
  <si>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</si>
  <si>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</si>
  <si>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</si>
  <si>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</si>
  <si>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</si>
  <si>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</si>
  <si>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</si>
  <si>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</si>
  <si>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</si>
  <si>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</si>
  <si>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</si>
  <si>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</si>
  <si>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</si>
  <si>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</si>
  <si>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</si>
  <si>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</si>
  <si>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</si>
  <si>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</si>
  <si>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</si>
  <si>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</si>
  <si>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</si>
  <si>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</si>
  <si>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</si>
  <si>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</si>
  <si>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</si>
  <si>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</si>
  <si>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</si>
  <si>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</si>
  <si>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</si>
  <si>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</si>
  <si>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</si>
  <si>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</si>
  <si>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</si>
  <si>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</si>
  <si>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</si>
  <si>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</si>
  <si>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</si>
  <si>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</si>
  <si>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</si>
  <si>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</si>
  <si>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</si>
  <si>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</si>
  <si>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</si>
  <si>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</si>
  <si>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</si>
  <si>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</si>
  <si>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</si>
  <si>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</si>
  <si>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</si>
  <si>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</si>
  <si>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</si>
  <si>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</si>
  <si>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</si>
  <si>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</si>
  <si>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</si>
  <si>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</si>
  <si>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</si>
  <si>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</si>
  <si>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</si>
  <si>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</si>
  <si>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</si>
  <si>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</si>
  <si>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</si>
  <si>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</si>
  <si>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</si>
  <si>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</si>
  <si>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</si>
  <si>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</si>
  <si>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</si>
  <si>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</si>
  <si>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</si>
  <si>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</si>
  <si>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</si>
  <si>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</si>
  <si>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</si>
  <si>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</si>
  <si>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</si>
  <si>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</si>
  <si>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</si>
  <si>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</si>
  <si>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</si>
  <si>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</si>
  <si>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</si>
  <si>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</si>
  <si>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</si>
  <si>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</si>
  <si>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</si>
  <si>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</si>
  <si>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</si>
  <si>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</si>
  <si>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</si>
  <si>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</si>
  <si>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</si>
  <si>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</si>
  <si>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</si>
  <si>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</si>
  <si>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</si>
  <si>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</si>
  <si>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</si>
  <si>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</si>
  <si>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</si>
  <si>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</si>
  <si>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</si>
  <si>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</si>
  <si>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</si>
  <si>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</si>
  <si>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</si>
  <si>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</si>
  <si>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</si>
  <si>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</si>
  <si>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</si>
  <si>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</si>
  <si>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</si>
  <si>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</si>
  <si>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</si>
  <si>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</si>
  <si>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</si>
  <si>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</si>
  <si>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</si>
  <si>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</si>
  <si>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</si>
  <si>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</si>
  <si>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</si>
  <si>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</si>
  <si>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</si>
  <si>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</si>
  <si>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</si>
  <si>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</si>
  <si>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</si>
  <si>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</si>
  <si>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</si>
  <si>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</si>
  <si>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</si>
  <si>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</si>
  <si>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</si>
  <si>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</si>
  <si>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</si>
  <si>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</si>
  <si>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</si>
  <si>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</si>
  <si>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</si>
  <si>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</si>
  <si>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</si>
  <si>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</si>
  <si>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</si>
  <si>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</si>
  <si>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</si>
  <si>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</si>
  <si>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</si>
  <si>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</si>
  <si>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</si>
  <si>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</si>
  <si>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</si>
  <si>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</si>
  <si>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</si>
  <si>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</si>
  <si>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</si>
  <si>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</si>
  <si>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</si>
  <si>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</si>
  <si>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</si>
  <si>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</si>
  <si>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</si>
  <si>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</si>
  <si>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</si>
  <si>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</si>
  <si>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</si>
  <si>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</si>
  <si>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</si>
  <si>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</si>
  <si>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</si>
  <si>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</si>
  <si>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</si>
  <si>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</si>
  <si>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</si>
  <si>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</si>
  <si>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</si>
  <si>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</si>
  <si>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</si>
  <si>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</si>
  <si>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</si>
  <si>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</si>
  <si>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</si>
  <si>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</si>
  <si>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</si>
  <si>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</si>
  <si>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</si>
  <si>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</si>
  <si>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</si>
  <si>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</si>
  <si>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</si>
  <si>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</si>
  <si>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</si>
  <si>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</si>
  <si>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</si>
  <si>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</si>
  <si>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</si>
  <si>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</si>
  <si>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</si>
  <si>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</si>
  <si>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</si>
  <si>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</si>
  <si>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</si>
  <si>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</si>
  <si>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</si>
  <si>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</si>
  <si>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</si>
  <si>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</si>
  <si>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</si>
  <si>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</si>
  <si>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</si>
  <si>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</si>
  <si>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</si>
  <si>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</si>
  <si>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</si>
  <si>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</si>
  <si>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</si>
  <si>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</si>
  <si>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</si>
  <si>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</si>
  <si>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</si>
  <si>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</si>
  <si>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</si>
  <si>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</si>
  <si>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</si>
  <si>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</si>
  <si>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</si>
  <si>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</si>
  <si>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</si>
  <si>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</si>
  <si>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</si>
  <si>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</si>
  <si>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</si>
  <si>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</si>
  <si>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</si>
  <si>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</si>
  <si>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</si>
  <si>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</si>
  <si>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</si>
  <si>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</si>
  <si>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</si>
  <si>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</si>
  <si>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</si>
  <si>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</si>
  <si>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</si>
  <si>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</si>
  <si>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</si>
  <si>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</si>
  <si>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</si>
  <si>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</si>
  <si>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</si>
  <si>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</si>
  <si>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</si>
  <si>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</si>
  <si>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</si>
  <si>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</si>
  <si>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</si>
  <si>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</si>
  <si>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</si>
  <si>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</si>
  <si>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</si>
  <si>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</si>
  <si>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</si>
  <si>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</si>
  <si>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</si>
  <si>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</si>
  <si>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</si>
  <si>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</si>
  <si>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</si>
  <si>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</si>
  <si>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</si>
  <si>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</si>
  <si>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</si>
  <si>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</si>
  <si>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</si>
  <si>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</si>
  <si>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</si>
  <si>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</si>
  <si>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</si>
  <si>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</si>
  <si>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</si>
  <si>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</si>
  <si>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</si>
  <si>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</si>
  <si>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</si>
  <si>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</si>
  <si>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</si>
  <si>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</si>
  <si>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</si>
  <si>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</si>
  <si>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</si>
  <si>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</si>
  <si>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</si>
  <si>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</si>
  <si>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</si>
  <si>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</si>
  <si>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</si>
  <si>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</si>
  <si>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</si>
  <si>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</si>
  <si>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</si>
  <si>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</si>
  <si>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</si>
  <si>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</si>
  <si>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</si>
  <si>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</si>
  <si>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</si>
  <si>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</si>
  <si>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</si>
  <si>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</si>
  <si>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</si>
  <si>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</si>
  <si>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</si>
  <si>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</si>
  <si>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</si>
  <si>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</si>
  <si>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</si>
  <si>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</si>
  <si>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</si>
  <si>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</si>
  <si>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</si>
  <si>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</si>
  <si>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</si>
  <si>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</si>
  <si>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</si>
  <si>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</si>
  <si>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</si>
  <si>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</si>
  <si>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</si>
  <si>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</si>
  <si>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</si>
  <si>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</si>
  <si>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</si>
  <si>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</si>
  <si>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</si>
  <si>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</si>
  <si>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</si>
  <si>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</si>
  <si>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</si>
  <si>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</si>
  <si>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</si>
  <si>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</si>
  <si>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</si>
  <si>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</si>
  <si>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</si>
  <si>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</si>
  <si>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</si>
  <si>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</si>
  <si>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</si>
  <si>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</si>
  <si>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</si>
  <si>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</si>
  <si>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</si>
  <si>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</si>
  <si>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</si>
  <si>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</si>
  <si>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</si>
  <si>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</si>
  <si>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</si>
  <si>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</si>
  <si>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</si>
  <si>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</si>
  <si>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</si>
  <si>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</si>
  <si>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</si>
  <si>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</si>
  <si>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</si>
  <si>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</si>
  <si>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</si>
  <si>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</si>
  <si>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</si>
  <si>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</si>
  <si>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</si>
  <si>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</si>
  <si>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</si>
  <si>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</si>
  <si>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</si>
  <si>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</si>
  <si>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</si>
  <si>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</si>
  <si>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</si>
  <si>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</si>
  <si>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</si>
  <si>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</si>
  <si>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</si>
  <si>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</si>
  <si>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</si>
  <si>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</si>
  <si>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</si>
  <si>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</si>
  <si>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</si>
  <si>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</si>
  <si>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</si>
  <si>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</si>
  <si>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</si>
  <si>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</si>
  <si>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</si>
  <si>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</si>
  <si>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</si>
  <si>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</si>
  <si>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</si>
  <si>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</si>
  <si>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</si>
  <si>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</si>
  <si>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</si>
  <si>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</si>
  <si>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</si>
  <si>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</si>
  <si>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</si>
  <si>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</si>
  <si>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</si>
  <si>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</si>
  <si>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</si>
  <si>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</si>
  <si>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</si>
  <si>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</si>
  <si>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</si>
  <si>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</si>
  <si>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</si>
  <si>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</si>
  <si>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</si>
  <si>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</si>
  <si>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</si>
  <si>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</si>
  <si>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</si>
  <si>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</si>
  <si>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</si>
  <si>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</si>
  <si>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</si>
  <si>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</si>
  <si>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</si>
  <si>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</si>
  <si>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</si>
  <si>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</si>
  <si>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</si>
  <si>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</si>
  <si>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</si>
  <si>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</si>
  <si>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</si>
  <si>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</si>
  <si>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</si>
  <si>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</si>
  <si>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</si>
  <si>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</si>
  <si>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</si>
  <si>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</si>
  <si>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</si>
  <si>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</si>
  <si>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</si>
  <si>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</si>
  <si>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</si>
  <si>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</si>
  <si>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</si>
  <si>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</si>
  <si>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</si>
  <si>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</si>
  <si>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</si>
  <si>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</si>
  <si>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</si>
  <si>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</si>
  <si>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</si>
  <si>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</si>
  <si>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</si>
  <si>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</si>
  <si>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</si>
  <si>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</si>
  <si>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</si>
  <si>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</si>
  <si>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</si>
  <si>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</si>
  <si>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</si>
  <si>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</si>
  <si>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</si>
  <si>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</si>
  <si>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</si>
  <si>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</si>
  <si>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</si>
  <si>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</si>
  <si>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</si>
  <si>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</si>
  <si>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</si>
  <si>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</si>
  <si>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</si>
  <si>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</si>
  <si>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</si>
  <si>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</si>
  <si>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</si>
  <si>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</si>
  <si>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</si>
  <si>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</si>
  <si>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</si>
  <si>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</si>
  <si>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</si>
  <si>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</si>
  <si>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</si>
  <si>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</si>
  <si>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</si>
  <si>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</si>
  <si>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</si>
  <si>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</si>
  <si>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</si>
  <si>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</si>
  <si>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</si>
  <si>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</si>
  <si>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</si>
  <si>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</si>
  <si>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</si>
  <si>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</si>
  <si>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</si>
  <si>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</si>
  <si>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</si>
  <si>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</si>
  <si>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</si>
  <si>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</si>
  <si>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</si>
  <si>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</si>
  <si>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</si>
  <si>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</si>
  <si>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</si>
  <si>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</si>
  <si>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</si>
  <si>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</si>
  <si>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</si>
  <si>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</si>
  <si>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</si>
  <si>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</si>
  <si>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</si>
  <si>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</si>
  <si>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</si>
  <si>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</si>
  <si>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</si>
  <si>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</si>
  <si>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</si>
  <si>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</si>
  <si>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</si>
  <si>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</si>
  <si>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</si>
  <si>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</si>
  <si>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</si>
  <si>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</si>
  <si>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</si>
  <si>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</si>
  <si>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</si>
  <si>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</si>
  <si>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</si>
  <si>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</si>
  <si>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</si>
  <si>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</si>
  <si>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</si>
  <si>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</si>
  <si>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</si>
  <si>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</si>
  <si>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</si>
  <si>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</si>
  <si>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</si>
  <si>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</si>
  <si>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</si>
  <si>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</si>
  <si>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</si>
  <si>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</si>
  <si>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</si>
  <si>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</si>
  <si>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</si>
  <si>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</si>
  <si>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</si>
  <si>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</si>
  <si>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</si>
  <si>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</si>
  <si>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</si>
  <si>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</si>
  <si>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</si>
  <si>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</si>
  <si>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</si>
  <si>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</si>
  <si>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</si>
  <si>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</si>
  <si>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</si>
  <si>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</si>
  <si>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</si>
  <si>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</si>
  <si>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</si>
  <si>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</si>
  <si>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</si>
  <si>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</si>
  <si>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</si>
  <si>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</si>
  <si>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</si>
  <si>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</si>
  <si>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</si>
  <si>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</si>
  <si>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</si>
  <si>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</si>
  <si>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</si>
  <si>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</si>
  <si>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</si>
  <si>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</si>
  <si>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</si>
  <si>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</si>
  <si>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</si>
  <si>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</si>
  <si>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</si>
  <si>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</si>
  <si>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</si>
  <si>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</si>
  <si>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</si>
  <si>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</si>
  <si>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</si>
  <si>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</si>
  <si>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</si>
  <si>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</si>
  <si>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</si>
  <si>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</si>
  <si>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</si>
  <si>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</si>
  <si>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</si>
  <si>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</si>
  <si>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</si>
  <si>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</si>
  <si>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</si>
  <si>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</si>
  <si>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</si>
  <si>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</si>
  <si>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</si>
  <si>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</si>
  <si>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</si>
  <si>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</si>
  <si>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</si>
  <si>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</si>
  <si>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</si>
  <si>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</si>
  <si>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</si>
  <si>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</si>
  <si>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</si>
  <si>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</si>
  <si>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</si>
  <si>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</si>
  <si>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</si>
  <si>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</si>
  <si>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</si>
  <si>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</si>
  <si>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</si>
  <si>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</si>
  <si>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</si>
  <si>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</si>
  <si>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</si>
  <si>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</si>
  <si>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</si>
  <si>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</si>
  <si>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</si>
  <si>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</si>
  <si>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</si>
  <si>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</si>
  <si>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</si>
  <si>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</si>
  <si>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</si>
  <si>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</si>
  <si>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</si>
  <si>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</si>
  <si>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</si>
  <si>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</si>
  <si>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</si>
  <si>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</si>
  <si>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</si>
  <si>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</si>
  <si>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</si>
  <si>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</si>
  <si>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</si>
  <si>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</si>
  <si>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</si>
  <si>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</si>
  <si>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</si>
  <si>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</si>
  <si>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</si>
  <si>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</si>
  <si>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</si>
  <si>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</si>
  <si>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</si>
  <si>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</si>
  <si>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</si>
  <si>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</si>
  <si>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</si>
  <si>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</si>
  <si>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</si>
  <si>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</si>
  <si>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</si>
  <si>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</si>
  <si>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</si>
  <si>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</si>
  <si>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</si>
  <si>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</si>
  <si>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</si>
  <si>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</si>
  <si>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</si>
  <si>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</si>
  <si>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</si>
  <si>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</si>
  <si>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</si>
  <si>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</si>
  <si>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</si>
  <si>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</si>
  <si>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</si>
  <si>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</si>
  <si>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</si>
  <si>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</si>
  <si>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</si>
  <si>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</si>
  <si>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</si>
  <si>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</si>
  <si>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</si>
  <si>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</si>
  <si>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</si>
  <si>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</si>
  <si>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</si>
  <si>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</si>
  <si>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</si>
  <si>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</si>
  <si>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</si>
  <si>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</si>
  <si>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</si>
  <si>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</si>
  <si>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</si>
  <si>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</si>
  <si>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</si>
  <si>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</si>
  <si>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</si>
  <si>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</si>
  <si>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</si>
  <si>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</si>
  <si>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</si>
  <si>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</si>
  <si>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</si>
  <si>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</si>
  <si>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</si>
  <si>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</si>
  <si>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</si>
  <si>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</si>
  <si>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</si>
  <si>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</si>
  <si>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</si>
  <si>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</si>
  <si>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</si>
  <si>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</si>
  <si>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</si>
  <si>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</si>
  <si>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</si>
  <si>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</si>
  <si>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</si>
  <si>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</si>
  <si>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</si>
  <si>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</si>
  <si>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</si>
  <si>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</si>
  <si>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</si>
  <si>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</si>
  <si>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</si>
  <si>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</si>
  <si>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</si>
  <si>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</si>
  <si>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</si>
  <si>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</si>
  <si>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</si>
  <si>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</si>
  <si>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</si>
  <si>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</si>
  <si>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</si>
  <si>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</si>
  <si>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</si>
  <si>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</si>
  <si>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</si>
  <si>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</si>
  <si>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</si>
  <si>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</si>
  <si>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</si>
  <si>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</si>
  <si>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</si>
  <si>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</si>
  <si>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</si>
  <si>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</si>
  <si>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</si>
  <si>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</si>
  <si>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</si>
  <si>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</si>
  <si>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</si>
  <si>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</si>
  <si>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</si>
  <si>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</si>
  <si>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</si>
  <si>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</si>
  <si>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</si>
  <si>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</si>
  <si>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</si>
  <si>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</si>
  <si>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</si>
  <si>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</si>
  <si>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</si>
  <si>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</si>
  <si>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</si>
  <si>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</si>
  <si>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</si>
  <si>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</si>
  <si>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</si>
  <si>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</si>
  <si>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</si>
  <si>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</si>
  <si>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</si>
  <si>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</si>
  <si>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</si>
  <si>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</si>
  <si>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</si>
  <si>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</si>
  <si>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</si>
  <si>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</si>
  <si>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</si>
  <si>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</si>
  <si>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</si>
  <si>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</si>
  <si>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</si>
  <si>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</si>
  <si>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</si>
  <si>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</si>
  <si>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</si>
  <si>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</si>
  <si>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</si>
  <si>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</si>
  <si>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</si>
  <si>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</si>
  <si>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</si>
  <si>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</si>
  <si>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</si>
  <si>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</si>
  <si>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</si>
  <si>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</si>
  <si>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</si>
  <si>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</si>
  <si>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</si>
  <si>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</si>
  <si>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</si>
  <si>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</si>
  <si>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</si>
  <si>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</si>
  <si>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</si>
  <si>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</si>
  <si>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</si>
  <si>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</si>
  <si>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</si>
  <si>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</si>
  <si>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</si>
  <si>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</si>
  <si>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</si>
  <si>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</si>
  <si>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</si>
  <si>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</si>
  <si>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</si>
  <si>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</si>
  <si>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</si>
  <si>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</si>
  <si>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</si>
  <si>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</si>
  <si>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</si>
  <si>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</si>
  <si>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</si>
  <si>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</si>
  <si>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</si>
  <si>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</si>
  <si>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</si>
  <si>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</si>
  <si>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</si>
  <si>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</si>
  <si>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</si>
  <si>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</si>
  <si>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</si>
  <si>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</si>
  <si>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</si>
  <si>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</si>
  <si>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</si>
  <si>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</si>
  <si>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</si>
  <si>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</si>
  <si>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</si>
  <si>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</si>
  <si>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</si>
  <si>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</si>
  <si>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</si>
  <si>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</si>
  <si>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</si>
  <si>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</si>
  <si>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</si>
  <si>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</si>
  <si>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</si>
  <si>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</si>
  <si>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</si>
  <si>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</si>
  <si>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</si>
  <si>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</si>
  <si>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</si>
  <si>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</si>
  <si>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</si>
  <si>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</si>
  <si>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</si>
  <si>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</si>
  <si>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</si>
  <si>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</si>
  <si>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</si>
  <si>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</si>
  <si>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</si>
  <si>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</si>
  <si>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</si>
  <si>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</si>
  <si>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</si>
  <si>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</si>
  <si>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</si>
  <si>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</si>
  <si>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</si>
  <si>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</si>
  <si>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</si>
  <si>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</si>
  <si>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</si>
  <si>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</si>
  <si>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</si>
  <si>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</si>
  <si>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</si>
  <si>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</si>
  <si>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</si>
  <si>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</si>
  <si>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</si>
  <si>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</si>
  <si>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</si>
  <si>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</si>
  <si>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</si>
  <si>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</si>
  <si>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</si>
  <si>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</si>
  <si>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</si>
  <si>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</si>
  <si>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</si>
  <si>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</si>
  <si>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</si>
  <si>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</si>
  <si>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</si>
  <si>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</si>
  <si>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</si>
  <si>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</si>
  <si>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</si>
  <si>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</si>
  <si>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</si>
  <si>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</si>
  <si>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</si>
  <si>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</si>
  <si>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</si>
  <si>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</si>
  <si>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</si>
  <si>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</si>
  <si>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</si>
  <si>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</si>
  <si>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</si>
  <si>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</si>
  <si>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</si>
  <si>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</si>
  <si>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</si>
  <si>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</si>
  <si>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</si>
  <si>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</si>
  <si>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</si>
  <si>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</si>
  <si>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</si>
  <si>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</si>
  <si>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</si>
  <si>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</si>
  <si>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</si>
  <si>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</si>
  <si>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</si>
  <si>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</si>
  <si>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</si>
  <si>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</si>
  <si>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</si>
  <si>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</si>
  <si>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</si>
  <si>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</si>
  <si>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</si>
  <si>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</si>
  <si>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</si>
  <si>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</si>
  <si>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</si>
  <si>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</si>
  <si>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</si>
  <si>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</si>
  <si>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</si>
  <si>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</si>
  <si>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</si>
  <si>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</si>
  <si>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</si>
  <si>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</si>
  <si>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</si>
  <si>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</si>
  <si>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</si>
  <si>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</si>
  <si>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</si>
  <si>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</si>
  <si>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</si>
  <si>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</si>
  <si>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</si>
  <si>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</si>
  <si>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</si>
  <si>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</si>
  <si>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</si>
  <si>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</si>
  <si>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</si>
  <si>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</si>
  <si>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</si>
  <si>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</si>
  <si>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</si>
  <si>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</si>
  <si>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</si>
  <si>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</si>
  <si>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</si>
  <si>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</si>
  <si>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</si>
  <si>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</si>
  <si>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</si>
  <si>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</si>
  <si>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</si>
  <si>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</si>
  <si>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</si>
  <si>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</si>
  <si>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</si>
  <si>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</si>
  <si>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</si>
  <si>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</si>
  <si>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</si>
  <si>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</si>
  <si>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</si>
  <si>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</si>
  <si>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</si>
  <si>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</si>
  <si>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</si>
  <si>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</si>
  <si>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</si>
  <si>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</si>
  <si>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</si>
  <si>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</si>
  <si>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</si>
  <si>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</si>
  <si>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</si>
  <si>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</si>
  <si>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</si>
  <si>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</si>
  <si>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</si>
  <si>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</si>
  <si>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</si>
  <si>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</si>
  <si>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</si>
  <si>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</si>
  <si>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</si>
  <si>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</si>
  <si>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</si>
  <si>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</si>
  <si>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</si>
  <si>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</si>
  <si>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</si>
  <si>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</si>
  <si>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</si>
  <si>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</si>
  <si>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</si>
  <si>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</si>
  <si>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</si>
  <si>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</si>
  <si>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</si>
  <si>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</si>
  <si>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</si>
  <si>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</si>
  <si>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</si>
  <si>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</si>
  <si>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</si>
  <si>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</si>
  <si>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</si>
  <si>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</si>
  <si>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</si>
  <si>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</si>
  <si>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</si>
  <si>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</si>
  <si>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</si>
  <si>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</si>
  <si>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</si>
  <si>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</si>
  <si>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</si>
  <si>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</si>
  <si>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</si>
  <si>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</si>
  <si>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</si>
  <si>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</si>
  <si>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</si>
  <si>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</si>
  <si>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</si>
  <si>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</si>
  <si>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</si>
  <si>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</si>
  <si>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</si>
  <si>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</si>
  <si>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</si>
  <si>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</si>
  <si>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</si>
  <si>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</si>
  <si>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</si>
  <si>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</si>
  <si>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</si>
  <si>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</si>
  <si>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</si>
  <si>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</si>
  <si>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</si>
  <si>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</si>
  <si>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</si>
  <si>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</si>
  <si>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</si>
  <si>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</si>
  <si>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</si>
  <si>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</si>
  <si>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</si>
  <si>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</si>
  <si>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</si>
  <si>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</si>
  <si>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</si>
  <si>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</si>
  <si>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</si>
  <si>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</si>
  <si>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</si>
  <si>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</si>
  <si>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</si>
  <si>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</si>
  <si>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</si>
  <si>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</si>
  <si>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</si>
  <si>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</si>
  <si>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</si>
  <si>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</si>
  <si>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</si>
  <si>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</si>
  <si>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</si>
  <si>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</si>
  <si>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</si>
  <si>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</si>
  <si>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</si>
  <si>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</si>
  <si>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</si>
  <si>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</si>
  <si>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</si>
  <si>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</si>
  <si>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</si>
  <si>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</si>
  <si>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</si>
  <si>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</si>
  <si>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</si>
  <si>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</si>
  <si>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</si>
  <si>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</si>
  <si>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</si>
  <si>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</si>
  <si>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</si>
  <si>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</si>
  <si>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</si>
  <si>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</si>
  <si>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</si>
  <si>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</si>
  <si>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</si>
  <si>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</si>
  <si>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</si>
  <si>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</si>
  <si>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</si>
  <si>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</si>
  <si>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</si>
  <si>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</si>
  <si>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</si>
  <si>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</si>
  <si>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</si>
  <si>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</si>
  <si>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</si>
  <si>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</si>
  <si>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</si>
  <si>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</si>
  <si>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</si>
  <si>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</si>
  <si>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</si>
  <si>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</si>
  <si>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</si>
  <si>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</si>
  <si>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</si>
  <si>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</si>
  <si>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</si>
  <si>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</si>
  <si>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</si>
  <si>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</si>
  <si>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</si>
  <si>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</si>
  <si>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</si>
  <si>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</si>
  <si>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</si>
  <si>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</si>
  <si>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</si>
  <si>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</si>
  <si>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</si>
  <si>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</si>
  <si>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</si>
  <si>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</si>
  <si>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</si>
  <si>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</si>
  <si>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</si>
  <si>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</si>
  <si>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</si>
  <si>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</si>
  <si>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</si>
  <si>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</si>
  <si>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</si>
  <si>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</si>
  <si>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</si>
  <si>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</si>
  <si>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</si>
  <si>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</si>
  <si>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</si>
  <si>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</si>
  <si>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</si>
  <si>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</si>
  <si>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</si>
  <si>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</si>
  <si>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</si>
  <si>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</si>
  <si>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</si>
  <si>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</si>
  <si>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</si>
  <si>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</si>
  <si>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</si>
  <si>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</si>
  <si>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</si>
  <si>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</si>
  <si>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</si>
  <si>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</si>
  <si>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</si>
  <si>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</si>
  <si>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</si>
  <si>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</si>
  <si>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</si>
  <si>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</si>
  <si>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</si>
  <si>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</si>
  <si>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</si>
  <si>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</si>
  <si>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</si>
  <si>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</si>
  <si>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</si>
  <si>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</si>
  <si>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</si>
  <si>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</si>
  <si>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</si>
  <si>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</si>
  <si>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</si>
  <si>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</si>
  <si>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</si>
  <si>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</si>
  <si>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</si>
  <si>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</si>
  <si>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</si>
  <si>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</si>
  <si>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</si>
  <si>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</si>
  <si>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</si>
  <si>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</si>
  <si>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</si>
  <si>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</si>
  <si>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</si>
  <si>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</si>
  <si>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</si>
  <si>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</si>
  <si>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</si>
  <si>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</si>
  <si>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</si>
  <si>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</si>
  <si>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</si>
  <si>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</si>
  <si>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</si>
  <si>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</si>
  <si>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</si>
  <si>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</si>
  <si>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</si>
  <si>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</si>
  <si>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</si>
  <si>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</si>
  <si>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</si>
  <si>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</si>
  <si>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</si>
  <si>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</si>
  <si>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</si>
  <si>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</si>
  <si>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</si>
  <si>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</si>
  <si>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</si>
  <si>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</si>
  <si>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</si>
  <si>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</si>
  <si>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</si>
  <si>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</si>
  <si>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</si>
  <si>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</si>
  <si>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</si>
  <si>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</si>
  <si>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</si>
  <si>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</si>
  <si>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</si>
  <si>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</si>
  <si>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</si>
  <si>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</si>
  <si>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</si>
  <si>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</si>
  <si>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</si>
  <si>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</si>
  <si>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</si>
  <si>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</si>
  <si>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</si>
  <si>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</si>
  <si>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</si>
  <si>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</si>
  <si>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</si>
  <si>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</si>
  <si>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</si>
  <si>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</si>
  <si>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</si>
  <si>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</si>
  <si>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</si>
  <si>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</si>
  <si>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</si>
  <si>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</si>
  <si>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</si>
  <si>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</si>
  <si>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</si>
  <si>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</si>
  <si>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</si>
  <si>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</si>
  <si>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</si>
  <si>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</si>
  <si>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</si>
  <si>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</si>
  <si>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</si>
  <si>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</si>
  <si>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</si>
  <si>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</si>
  <si>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</si>
  <si>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</si>
  <si>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</si>
  <si>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</si>
  <si>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</si>
  <si>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</si>
  <si>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</si>
  <si>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</si>
  <si>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</si>
  <si>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</si>
  <si>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</si>
  <si>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</si>
  <si>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</si>
  <si>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</si>
  <si>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</si>
  <si>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</si>
  <si>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</si>
  <si>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</si>
  <si>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</si>
  <si>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</si>
  <si>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</si>
  <si>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</si>
  <si>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</si>
  <si>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</si>
  <si>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</si>
  <si>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</si>
  <si>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</si>
  <si>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</si>
  <si>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</si>
  <si>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</si>
  <si>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</si>
  <si>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</si>
  <si>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</si>
  <si>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</si>
  <si>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</si>
  <si>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</si>
  <si>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</si>
  <si>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</si>
  <si>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</si>
  <si>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</si>
  <si>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</si>
  <si>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</si>
  <si>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</si>
  <si>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</si>
  <si>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</si>
  <si>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</si>
  <si>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</si>
  <si>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</si>
  <si>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</si>
  <si>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</si>
  <si>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</si>
  <si>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</si>
  <si>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</si>
  <si>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</si>
  <si>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</si>
  <si>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</si>
  <si>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</si>
  <si>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</si>
  <si>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</si>
  <si>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</si>
  <si>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</si>
  <si>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</si>
  <si>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</si>
  <si>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</si>
  <si>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</si>
  <si>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</si>
  <si>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</si>
  <si>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</si>
  <si>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</si>
  <si>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</si>
  <si>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</si>
  <si>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</si>
  <si>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</si>
  <si>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</si>
  <si>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</si>
  <si>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</si>
  <si>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</si>
  <si>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</si>
  <si>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</si>
  <si>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</si>
  <si>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</si>
  <si>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</si>
  <si>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</si>
  <si>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</si>
  <si>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</si>
  <si>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</si>
  <si>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</si>
  <si>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</si>
  <si>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</si>
  <si>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</si>
  <si>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</si>
  <si>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</si>
  <si>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</si>
  <si>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</si>
  <si>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</si>
  <si>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</si>
  <si>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</si>
  <si>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</si>
  <si>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</si>
  <si>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</si>
  <si>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</si>
  <si>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</si>
  <si>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</si>
  <si>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</si>
  <si>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</si>
  <si>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</si>
  <si>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</si>
  <si>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</si>
  <si>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</si>
  <si>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</si>
  <si>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</si>
  <si>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</si>
  <si>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</si>
  <si>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</si>
  <si>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</si>
  <si>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</si>
  <si>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</si>
  <si>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</si>
  <si>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</si>
  <si>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</si>
  <si>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</si>
  <si>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</si>
  <si>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</si>
  <si>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</si>
  <si>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</si>
  <si>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</si>
  <si>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</si>
  <si>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</si>
  <si>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</si>
  <si>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</si>
  <si>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</si>
  <si>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</si>
  <si>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</si>
  <si>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</si>
  <si>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</si>
  <si>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</si>
  <si>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</si>
  <si>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</si>
  <si>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</si>
  <si>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</si>
  <si>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</si>
  <si>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</si>
  <si>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</si>
  <si>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</si>
  <si>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</si>
  <si>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</si>
  <si>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</si>
  <si>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</si>
  <si>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</si>
  <si>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</si>
  <si>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</si>
  <si>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</si>
  <si>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</si>
  <si>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</si>
  <si>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</si>
  <si>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</si>
  <si>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</si>
  <si>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</si>
  <si>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</si>
  <si>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</si>
  <si>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</si>
  <si>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</si>
  <si>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</si>
  <si>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</si>
  <si>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</si>
  <si>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</si>
  <si>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</si>
  <si>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</si>
  <si>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</si>
  <si>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</si>
  <si>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</si>
  <si>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</si>
  <si>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</si>
  <si>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</si>
  <si>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</si>
  <si>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</si>
  <si>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</si>
  <si>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</si>
  <si>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</si>
  <si>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</si>
  <si>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</si>
  <si>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</si>
  <si>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</si>
  <si>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</si>
  <si>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</si>
  <si>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</si>
  <si>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</si>
  <si>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</si>
  <si>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</si>
  <si>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</si>
  <si>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</si>
  <si>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</si>
  <si>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</si>
  <si>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</si>
  <si>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</si>
  <si>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</si>
  <si>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</si>
  <si>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</si>
  <si>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</si>
  <si>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</si>
  <si>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</si>
  <si>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</si>
  <si>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</si>
  <si>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</si>
  <si>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</si>
  <si>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</si>
  <si>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</si>
  <si>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</si>
  <si>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</si>
  <si>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</si>
  <si>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</si>
  <si>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</si>
  <si>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</si>
  <si>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</si>
  <si>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</si>
  <si>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</si>
  <si>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</si>
  <si>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</si>
  <si>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</si>
  <si>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</si>
  <si>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</si>
  <si>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</si>
  <si>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</si>
  <si>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</si>
  <si>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</si>
  <si>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</si>
  <si>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</si>
  <si>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</si>
  <si>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</si>
  <si>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</si>
  <si>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</si>
  <si>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</si>
  <si>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</si>
  <si>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</si>
  <si>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</si>
  <si>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</si>
  <si>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</si>
  <si>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</si>
  <si>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</si>
  <si>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</si>
  <si>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</si>
  <si>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</si>
  <si>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</si>
  <si>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</si>
  <si>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</si>
  <si>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</si>
  <si>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</si>
  <si>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</si>
  <si>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</si>
  <si>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</si>
  <si>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</si>
  <si>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</si>
  <si>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</si>
  <si>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</si>
  <si>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</si>
  <si>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</si>
  <si>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</si>
  <si>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</si>
  <si>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</si>
  <si>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</si>
  <si>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</si>
  <si>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</si>
  <si>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</si>
  <si>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</si>
  <si>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</si>
  <si>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</si>
  <si>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</si>
  <si>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</si>
  <si>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</si>
  <si>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</si>
  <si>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</si>
  <si>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</si>
  <si>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</si>
  <si>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</si>
  <si>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</si>
  <si>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</si>
  <si>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</si>
  <si>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</si>
  <si>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</si>
  <si>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</si>
  <si>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</si>
  <si>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</si>
  <si>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</si>
  <si>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</si>
  <si>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</si>
  <si>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</si>
  <si>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</si>
  <si>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</si>
  <si>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</si>
  <si>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</si>
  <si>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</si>
  <si>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</si>
  <si>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</si>
  <si>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</si>
  <si>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</si>
  <si>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</si>
  <si>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</si>
  <si>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</si>
  <si>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</si>
  <si>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</si>
  <si>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</si>
  <si>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</si>
  <si>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</si>
  <si>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</si>
  <si>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</si>
  <si>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</si>
  <si>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</si>
  <si>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</si>
  <si>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</si>
  <si>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</si>
  <si>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</si>
  <si>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</si>
  <si>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</si>
  <si>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</si>
  <si>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</si>
  <si>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</si>
  <si>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</si>
  <si>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</si>
  <si>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</si>
  <si>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</si>
  <si>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</si>
  <si>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</si>
  <si>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</si>
  <si>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</si>
  <si>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</si>
  <si>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</si>
  <si>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</si>
  <si>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</si>
  <si>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</si>
  <si>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</si>
  <si>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</si>
  <si>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</si>
  <si>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</si>
  <si>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</si>
  <si>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</si>
  <si>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</si>
  <si>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</si>
  <si>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</si>
  <si>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</si>
  <si>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</si>
  <si>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</si>
  <si>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</si>
  <si>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</si>
  <si>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</si>
  <si>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</si>
  <si>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</si>
  <si>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</si>
  <si>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</si>
  <si>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</si>
  <si>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</si>
  <si>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</si>
  <si>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</si>
  <si>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</si>
  <si>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</si>
  <si>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</si>
  <si>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</si>
  <si>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</si>
  <si>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</si>
  <si>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</si>
  <si>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</si>
  <si>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</si>
  <si>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</si>
  <si>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</si>
  <si>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</si>
  <si>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</si>
  <si>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</si>
  <si>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</si>
  <si>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</si>
  <si>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</si>
  <si>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</si>
  <si>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</si>
  <si>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</si>
  <si>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</si>
  <si>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</si>
  <si>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</si>
  <si>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</si>
  <si>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</si>
  <si>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</si>
  <si>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</si>
  <si>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</si>
  <si>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</si>
  <si>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</si>
  <si>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</si>
  <si>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</si>
  <si>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</si>
  <si>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</si>
  <si>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</si>
  <si>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</si>
  <si>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</si>
  <si>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</si>
  <si>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</si>
  <si>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</si>
  <si>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</si>
  <si>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</si>
  <si>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</si>
  <si>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</si>
  <si>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</si>
  <si>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</si>
  <si>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</si>
  <si>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</si>
  <si>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</si>
  <si>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</si>
  <si>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</si>
  <si>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</si>
  <si>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</si>
  <si>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</si>
  <si>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</si>
  <si>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</si>
  <si>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</si>
  <si>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</si>
  <si>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</si>
  <si>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</si>
  <si>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</si>
  <si>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</si>
  <si>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</si>
  <si>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</si>
  <si>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</si>
  <si>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</si>
  <si>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</si>
  <si>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</si>
  <si>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</si>
  <si>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</si>
  <si>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</si>
  <si>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</si>
  <si>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</si>
  <si>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</si>
  <si>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</si>
  <si>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</si>
  <si>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</si>
  <si>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</si>
  <si>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</si>
  <si>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</si>
  <si>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</si>
  <si>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</si>
  <si>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</si>
  <si>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</si>
  <si>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</si>
  <si>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</si>
  <si>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</si>
  <si>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</si>
  <si>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</si>
  <si>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</si>
  <si>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</si>
  <si>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</si>
  <si>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</si>
  <si>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</si>
  <si>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</si>
  <si>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</si>
  <si>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</si>
  <si>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</si>
  <si>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</si>
  <si>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</si>
  <si>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</si>
  <si>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</si>
  <si>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</si>
  <si>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</si>
  <si>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</si>
  <si>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</si>
  <si>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</si>
  <si>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</si>
  <si>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</si>
  <si>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</si>
  <si>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</si>
  <si>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</si>
  <si>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</si>
  <si>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</si>
  <si>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</si>
  <si>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</si>
  <si>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</si>
  <si>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</si>
  <si>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</si>
  <si>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</si>
  <si>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</si>
  <si>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</si>
  <si>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</si>
  <si>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</si>
  <si>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</si>
  <si>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</si>
  <si>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</si>
  <si>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</si>
  <si>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</si>
  <si>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</si>
  <si>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</si>
  <si>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</si>
  <si>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</si>
  <si>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</si>
  <si>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</si>
  <si>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</si>
  <si>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</si>
  <si>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</si>
  <si>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</si>
  <si>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</si>
  <si>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</si>
  <si>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</si>
  <si>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</si>
  <si>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</si>
  <si>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</si>
  <si>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</si>
  <si>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</si>
  <si>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</si>
  <si>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</si>
  <si>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</si>
  <si>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</si>
  <si>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</si>
  <si>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</si>
  <si>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</si>
  <si>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</si>
  <si>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</si>
  <si>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</si>
  <si>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</si>
  <si>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</si>
  <si>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</si>
  <si>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</si>
  <si>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</si>
  <si>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</si>
  <si>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</si>
  <si>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</si>
  <si>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</si>
  <si>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</si>
  <si>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</si>
  <si>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</si>
  <si>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</si>
  <si>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</si>
  <si>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</si>
  <si>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</si>
  <si>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</si>
  <si>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</si>
  <si>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</si>
  <si>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</si>
  <si>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</si>
  <si>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</si>
  <si>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</si>
  <si>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</si>
  <si>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</si>
  <si>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</si>
  <si>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</si>
  <si>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</si>
  <si>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</si>
  <si>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</si>
  <si>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</si>
  <si>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</si>
  <si>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</si>
  <si>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</si>
  <si>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</si>
  <si>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</si>
  <si>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</si>
  <si>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</si>
  <si>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</si>
  <si>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</si>
  <si>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</si>
  <si>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</si>
  <si>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</si>
  <si>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</si>
  <si>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</si>
  <si>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</si>
  <si>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</si>
  <si>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</si>
  <si>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</si>
  <si>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</si>
  <si>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</si>
  <si>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</si>
  <si>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</si>
  <si>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</si>
  <si>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</si>
  <si>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</si>
  <si>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</si>
  <si>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</si>
  <si>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</si>
  <si>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</si>
  <si>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</si>
  <si>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</si>
  <si>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</si>
  <si>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</si>
  <si>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</si>
  <si>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</si>
  <si>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</si>
  <si>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</si>
  <si>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</si>
  <si>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</si>
  <si>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</si>
  <si>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</si>
  <si>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</si>
  <si>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</si>
  <si>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</si>
  <si>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</si>
  <si>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</si>
  <si>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</si>
  <si>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</si>
  <si>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</si>
  <si>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</si>
  <si>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</si>
  <si>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</si>
  <si>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</si>
  <si>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</si>
  <si>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</si>
  <si>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</si>
  <si>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</si>
  <si>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</si>
  <si>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</si>
  <si>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</si>
  <si>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</si>
  <si>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</si>
  <si>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</si>
  <si>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</si>
  <si>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</si>
  <si>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</si>
  <si>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</si>
  <si>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</si>
  <si>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</si>
  <si>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</si>
  <si>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</si>
  <si>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</si>
  <si>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</si>
  <si>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</si>
  <si>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</si>
  <si>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</si>
  <si>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</si>
  <si>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</si>
  <si>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</si>
  <si>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</si>
  <si>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</si>
  <si>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</si>
  <si>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</si>
  <si>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</si>
  <si>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</si>
  <si>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</si>
  <si>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</si>
  <si>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</si>
  <si>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</si>
  <si>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</si>
  <si>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</si>
  <si>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</si>
  <si>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</si>
  <si>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</si>
  <si>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</si>
  <si>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</si>
  <si>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</si>
  <si>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</si>
  <si>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</si>
  <si>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</si>
  <si>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</si>
  <si>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</si>
  <si>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</si>
  <si>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</si>
  <si>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</si>
  <si>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</si>
  <si>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</si>
  <si>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</si>
  <si>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</si>
  <si>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</si>
  <si>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</si>
  <si>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</si>
  <si>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</si>
  <si>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</si>
  <si>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</si>
  <si>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</si>
  <si>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</si>
  <si>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</si>
  <si>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</si>
  <si>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</si>
  <si>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</si>
  <si>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</si>
  <si>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</si>
  <si>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</si>
  <si>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</si>
  <si>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</si>
  <si>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</si>
  <si>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</si>
  <si>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</si>
  <si>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</si>
  <si>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</si>
  <si>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</si>
  <si>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</si>
  <si>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</si>
  <si>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</si>
  <si>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</si>
  <si>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</si>
  <si>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</si>
  <si>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</si>
  <si>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</si>
  <si>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</si>
  <si>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</si>
  <si>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</si>
  <si>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</si>
  <si>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</si>
  <si>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</si>
  <si>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</si>
  <si>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</si>
  <si>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</si>
  <si>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</si>
  <si>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</si>
  <si>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</si>
  <si>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</si>
  <si>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</si>
  <si>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</si>
  <si>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</si>
  <si>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</si>
  <si>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</si>
  <si>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</si>
  <si>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</si>
  <si>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</si>
  <si>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</si>
  <si>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</si>
  <si>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</si>
  <si>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</si>
  <si>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</si>
  <si>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</si>
  <si>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</si>
  <si>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</si>
  <si>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</si>
  <si>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</si>
  <si>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</si>
  <si>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</si>
  <si>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</si>
  <si>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</si>
  <si>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</si>
  <si>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</si>
  <si>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</si>
  <si>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</si>
  <si>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</si>
  <si>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</si>
  <si>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</si>
  <si>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</si>
  <si>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</si>
  <si>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</si>
  <si>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</si>
  <si>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</si>
  <si>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</si>
  <si>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</si>
  <si>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</si>
  <si>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</si>
  <si>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</si>
  <si>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</si>
  <si>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</si>
  <si>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</si>
  <si>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</si>
  <si>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</si>
  <si>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</si>
  <si>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</si>
  <si>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</si>
  <si>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</si>
  <si>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</si>
  <si>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</si>
  <si>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</si>
  <si>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</si>
  <si>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</si>
  <si>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</si>
  <si>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</si>
  <si>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</si>
  <si>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</si>
  <si>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</si>
  <si>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</si>
  <si>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</si>
  <si>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</si>
  <si>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</si>
  <si>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</si>
  <si>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</si>
  <si>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</si>
  <si>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</si>
  <si>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</si>
  <si>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</si>
  <si>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</si>
  <si>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</si>
  <si>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</si>
  <si>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</si>
  <si>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</si>
  <si>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</si>
  <si>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</si>
  <si>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</si>
  <si>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</si>
  <si>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</si>
  <si>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</si>
  <si>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</si>
  <si>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</si>
  <si>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</si>
  <si>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</si>
  <si>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</si>
  <si>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</si>
  <si>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</si>
  <si>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</si>
  <si>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</si>
  <si>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</si>
  <si>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</si>
  <si>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</si>
  <si>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</si>
  <si>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</si>
  <si>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</si>
  <si>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</si>
  <si>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</si>
  <si>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</si>
  <si>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</si>
  <si>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</si>
  <si>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</si>
  <si>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</si>
  <si>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</si>
  <si>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</si>
  <si>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</si>
  <si>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</si>
  <si>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</si>
  <si>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</si>
  <si>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</si>
  <si>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</si>
  <si>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</si>
  <si>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</si>
  <si>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</si>
  <si>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</si>
  <si>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</si>
  <si>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</si>
  <si>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</si>
  <si>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</si>
  <si>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</si>
  <si>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</si>
  <si>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</si>
  <si>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</si>
  <si>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</si>
  <si>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</si>
  <si>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</si>
  <si>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</si>
  <si>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</si>
  <si>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</si>
  <si>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</si>
  <si>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</si>
  <si>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</si>
  <si>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</si>
  <si>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</si>
  <si>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</si>
  <si>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</si>
  <si>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</si>
  <si>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</si>
  <si>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</si>
  <si>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</si>
  <si>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</si>
  <si>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</si>
  <si>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</si>
  <si>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</si>
  <si>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</si>
  <si>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</si>
  <si>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</si>
  <si>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</si>
  <si>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</si>
  <si>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</si>
  <si>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</si>
  <si>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</si>
  <si>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</si>
  <si>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</si>
  <si>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</si>
  <si>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</si>
  <si>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</si>
  <si>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</si>
  <si>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</si>
  <si>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</si>
  <si>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</si>
  <si>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</si>
  <si>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</si>
  <si>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</si>
  <si>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</si>
  <si>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</si>
  <si>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</si>
  <si>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</si>
  <si>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</si>
  <si>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</si>
  <si>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</si>
  <si>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</si>
  <si>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</si>
  <si>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</si>
  <si>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</si>
  <si>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</si>
  <si>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</si>
  <si>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</si>
  <si>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</si>
  <si>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</si>
  <si>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</si>
  <si>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</si>
  <si>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</si>
  <si>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</si>
  <si>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</si>
  <si>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</si>
  <si>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</si>
  <si>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</si>
  <si>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</si>
  <si>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</si>
  <si>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</si>
  <si>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</si>
  <si>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</si>
  <si>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</si>
  <si>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</si>
  <si>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</si>
  <si>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</si>
  <si>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</si>
  <si>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</si>
  <si>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</si>
  <si>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</si>
  <si>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</si>
  <si>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</si>
  <si>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</si>
  <si>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</si>
  <si>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</si>
  <si>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</si>
  <si>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</si>
  <si>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</si>
  <si>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</si>
  <si>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</si>
  <si>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</si>
  <si>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</si>
  <si>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</si>
  <si>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</si>
  <si>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</si>
  <si>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</si>
  <si>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</si>
  <si>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</si>
  <si>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</si>
  <si>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</si>
  <si>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</si>
  <si>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</si>
  <si>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</si>
  <si>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</si>
  <si>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</si>
  <si>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</si>
  <si>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</si>
  <si>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</si>
  <si>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</si>
  <si>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</si>
  <si>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</si>
  <si>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</si>
  <si>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</si>
  <si>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</si>
  <si>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</si>
  <si>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</si>
  <si>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</si>
  <si>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</si>
  <si>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</si>
  <si>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</si>
  <si>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</si>
  <si>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</si>
  <si>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</si>
  <si>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</si>
  <si>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</si>
  <si>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</si>
  <si>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</si>
  <si>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</si>
  <si>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</si>
  <si>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</si>
  <si>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</si>
  <si>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</si>
  <si>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</si>
  <si>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</si>
  <si>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</si>
  <si>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</si>
  <si>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</si>
  <si>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</si>
  <si>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</si>
  <si>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</si>
  <si>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</si>
  <si>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</si>
  <si>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</si>
  <si>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</si>
  <si>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</si>
  <si>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</si>
  <si>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</si>
  <si>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</si>
  <si>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</si>
  <si>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</si>
  <si>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</si>
  <si>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</si>
  <si>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</si>
  <si>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</si>
  <si>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</si>
  <si>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</si>
  <si>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</si>
  <si>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</si>
  <si>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</si>
  <si>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</si>
  <si>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</si>
  <si>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</si>
  <si>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</si>
  <si>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</si>
  <si>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</si>
  <si>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</si>
  <si>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</si>
  <si>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</si>
  <si>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</si>
  <si>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</si>
  <si>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</si>
  <si>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</si>
  <si>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</si>
  <si>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</si>
  <si>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</si>
  <si>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</si>
  <si>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</si>
  <si>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</si>
  <si>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</si>
  <si>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</si>
  <si>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</si>
  <si>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</si>
  <si>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</si>
  <si>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</si>
  <si>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</si>
  <si>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</si>
  <si>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</si>
  <si>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</si>
  <si>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</si>
  <si>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</si>
  <si>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</si>
  <si>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</si>
  <si>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</si>
  <si>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</si>
  <si>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</si>
  <si>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</si>
  <si>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</si>
  <si>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</si>
  <si>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</si>
  <si>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</si>
  <si>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</si>
  <si>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</si>
  <si>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</si>
  <si>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</si>
  <si>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</si>
  <si>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</si>
  <si>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</si>
  <si>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</si>
  <si>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</si>
  <si>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</si>
  <si>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</si>
  <si>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</si>
  <si>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</si>
  <si>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</si>
  <si>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</si>
  <si>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</si>
  <si>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</si>
  <si>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</si>
  <si>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</si>
  <si>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</si>
  <si>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</si>
  <si>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</si>
  <si>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</si>
  <si>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</si>
  <si>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</si>
  <si>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</si>
  <si>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</si>
  <si>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</si>
  <si>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</si>
  <si>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</si>
  <si>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</si>
  <si>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</si>
  <si>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</si>
  <si>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</si>
  <si>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</si>
  <si>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</si>
  <si>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</si>
  <si>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</si>
  <si>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</si>
  <si>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</si>
  <si>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</si>
  <si>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</si>
  <si>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</si>
  <si>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</si>
  <si>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</si>
  <si>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</si>
  <si>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</si>
  <si>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</si>
  <si>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</si>
  <si>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</si>
  <si>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</si>
  <si>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</si>
  <si>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</si>
  <si>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</si>
  <si>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</si>
  <si>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</si>
  <si>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</si>
  <si>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</si>
  <si>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</si>
  <si>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</si>
  <si>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</si>
  <si>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</si>
  <si>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</si>
  <si>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</si>
  <si>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</si>
  <si>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</si>
  <si>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</si>
  <si>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</si>
  <si>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</si>
  <si>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</si>
  <si>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</si>
  <si>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</si>
  <si>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</si>
  <si>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</si>
  <si>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</si>
  <si>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</si>
  <si>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</si>
  <si>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</si>
  <si>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</si>
  <si>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</si>
  <si>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</si>
  <si>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</si>
  <si>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</si>
  <si>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</si>
  <si>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</si>
  <si>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</si>
  <si>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</si>
  <si>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</si>
  <si>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</si>
  <si>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</si>
  <si>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</si>
  <si>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</si>
  <si>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</si>
  <si>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</si>
  <si>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</si>
  <si>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</si>
  <si>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</si>
  <si>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</si>
  <si>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</si>
  <si>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</si>
  <si>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</si>
  <si>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</si>
  <si>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</si>
  <si>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</si>
  <si>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</si>
  <si>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</si>
  <si>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</si>
  <si>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</si>
  <si>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</si>
  <si>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</si>
  <si>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</si>
  <si>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</si>
  <si>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</si>
  <si>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</si>
  <si>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</si>
  <si>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</si>
  <si>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</si>
  <si>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</si>
  <si>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</si>
  <si>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</si>
  <si>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</si>
  <si>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</si>
  <si>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</si>
  <si>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</si>
  <si>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</si>
  <si>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</si>
  <si>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</si>
  <si>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</si>
  <si>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</si>
  <si>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</si>
  <si>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</si>
  <si>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</si>
  <si>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</si>
  <si>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</si>
  <si>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</si>
  <si>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</si>
  <si>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</si>
  <si>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</si>
  <si>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</si>
  <si>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</si>
  <si>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</si>
  <si>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</si>
  <si>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</si>
  <si>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</si>
  <si>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</si>
  <si>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</si>
  <si>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</si>
  <si>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</si>
  <si>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</si>
  <si>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</si>
  <si>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</si>
  <si>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</si>
  <si>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</si>
  <si>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</si>
  <si>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</si>
  <si>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</si>
  <si>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</si>
  <si>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</si>
  <si>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</si>
  <si>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</si>
  <si>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</si>
  <si>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</si>
  <si>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</si>
  <si>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</si>
  <si>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</si>
  <si>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</si>
  <si>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</si>
  <si>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</si>
  <si>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</si>
  <si>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</si>
  <si>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</si>
  <si>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</si>
  <si>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</si>
  <si>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</si>
  <si>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</si>
  <si>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</si>
  <si>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</si>
  <si>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</si>
  <si>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</si>
  <si>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</si>
  <si>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</si>
  <si>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</si>
  <si>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</si>
  <si>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</si>
  <si>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</si>
  <si>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</si>
  <si>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</si>
  <si>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</si>
  <si>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</si>
  <si>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</si>
  <si>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</si>
  <si>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</si>
  <si>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</si>
  <si>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</si>
  <si>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</si>
  <si>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</si>
  <si>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</si>
  <si>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</si>
  <si>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</si>
  <si>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</si>
  <si>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</si>
  <si>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</si>
  <si>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</si>
  <si>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</si>
  <si>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</si>
  <si>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</si>
  <si>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</si>
  <si>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</si>
  <si>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</si>
  <si>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</si>
  <si>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</si>
  <si>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</si>
  <si>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</si>
  <si>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</si>
  <si>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</si>
  <si>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</si>
  <si>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</si>
  <si>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</si>
  <si>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</si>
  <si>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</si>
  <si>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</si>
  <si>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</si>
  <si>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</si>
  <si>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</si>
  <si>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</si>
  <si>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</si>
  <si>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</si>
  <si>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</si>
  <si>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</si>
  <si>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</si>
  <si>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</si>
  <si>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</si>
  <si>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</si>
  <si>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</si>
  <si>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</si>
  <si>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</si>
  <si>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</si>
  <si>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</si>
  <si>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</si>
  <si>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</si>
  <si>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</si>
  <si>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</si>
  <si>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</si>
  <si>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</si>
  <si>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</si>
  <si>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</si>
  <si>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</si>
  <si>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</si>
  <si>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</si>
  <si>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</si>
  <si>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</si>
  <si>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</si>
  <si>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</si>
  <si>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</si>
  <si>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</si>
  <si>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</si>
  <si>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</si>
  <si>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</si>
  <si>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</si>
  <si>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</si>
  <si>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</si>
  <si>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</si>
  <si>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</si>
  <si>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</si>
  <si>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</si>
  <si>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</si>
  <si>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</si>
  <si>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</si>
  <si>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</si>
  <si>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</si>
  <si>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</si>
  <si>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</si>
  <si>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</si>
  <si>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</si>
  <si>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</si>
  <si>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</si>
  <si>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</si>
  <si>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</si>
  <si>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</si>
  <si>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</si>
  <si>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</si>
  <si>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</si>
  <si>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</si>
  <si>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</si>
  <si>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</si>
  <si>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</si>
  <si>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</si>
  <si>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</si>
  <si>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</si>
  <si>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</si>
  <si>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</si>
  <si>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</si>
  <si>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</si>
  <si>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</si>
  <si>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</si>
  <si>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</si>
  <si>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</si>
  <si>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</si>
  <si>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</si>
  <si>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</si>
  <si>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</si>
  <si>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</si>
  <si>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</si>
  <si>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</si>
  <si>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</si>
  <si>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</si>
  <si>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</si>
  <si>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</si>
  <si>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</si>
  <si>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</si>
  <si>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</si>
  <si>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</si>
  <si>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</si>
  <si>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</si>
  <si>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</si>
  <si>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</si>
  <si>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</si>
  <si>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</si>
  <si>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</si>
  <si>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</si>
  <si>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</si>
  <si>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</si>
  <si>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</si>
  <si>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</si>
  <si>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</si>
  <si>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</si>
  <si>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</si>
  <si>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</si>
  <si>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</si>
  <si>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</si>
  <si>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</si>
  <si>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</si>
  <si>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</si>
  <si>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</si>
  <si>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</si>
  <si>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</si>
  <si>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</si>
  <si>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</si>
  <si>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</si>
  <si>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</si>
  <si>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</si>
  <si>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</si>
  <si>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</si>
  <si>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</si>
  <si>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</si>
  <si>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</si>
  <si>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</si>
  <si>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</si>
  <si>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</si>
  <si>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</si>
  <si>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</si>
  <si>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</si>
  <si>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</si>
  <si>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</si>
  <si>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</si>
  <si>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</si>
  <si>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</si>
  <si>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</si>
  <si>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</si>
  <si>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</si>
  <si>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</si>
  <si>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</si>
  <si>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</si>
  <si>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</si>
  <si>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</si>
  <si>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</si>
  <si>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</si>
  <si>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</si>
  <si>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</si>
  <si>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</si>
  <si>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</si>
  <si>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</si>
  <si>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</si>
  <si>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</si>
  <si>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</si>
  <si>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</si>
  <si>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</si>
  <si>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</si>
  <si>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</si>
  <si>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</si>
  <si>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</si>
  <si>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</si>
  <si>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</si>
  <si>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</si>
  <si>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</si>
  <si>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</si>
  <si>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</si>
  <si>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</si>
  <si>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</si>
  <si>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</si>
  <si>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</si>
  <si>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</si>
  <si>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</si>
  <si>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</si>
  <si>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</si>
  <si>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</si>
  <si>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</si>
  <si>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</si>
  <si>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</si>
  <si>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</si>
  <si>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</si>
  <si>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</si>
  <si>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</si>
  <si>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</si>
  <si>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</si>
  <si>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</si>
  <si>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</si>
  <si>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</si>
  <si>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</si>
  <si>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</si>
  <si>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</si>
  <si>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</si>
  <si>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</si>
  <si>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</si>
  <si>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</si>
  <si>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</si>
  <si>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</si>
  <si>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</si>
  <si>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</si>
  <si>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</si>
  <si>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</si>
  <si>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</si>
  <si>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</si>
  <si>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</si>
  <si>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</si>
  <si>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</si>
  <si>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</si>
  <si>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</si>
  <si>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</si>
  <si>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</si>
  <si>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</si>
  <si>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</si>
  <si>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</si>
  <si>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</si>
  <si>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</si>
  <si>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</si>
  <si>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</si>
  <si>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</si>
  <si>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</si>
  <si>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</si>
  <si>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</si>
  <si>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</si>
  <si>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</si>
  <si>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</si>
  <si>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</si>
  <si>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</si>
  <si>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</si>
  <si>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</si>
  <si>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</si>
  <si>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</si>
  <si>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</si>
  <si>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</si>
  <si>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</si>
  <si>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</si>
  <si>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</si>
  <si>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</si>
  <si>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</si>
  <si>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</si>
  <si>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</si>
  <si>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</si>
  <si>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</si>
  <si>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</si>
  <si>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</si>
  <si>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</si>
  <si>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</si>
  <si>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</si>
  <si>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</si>
  <si>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</si>
  <si>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</si>
  <si>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</si>
  <si>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</si>
  <si>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</si>
  <si>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</si>
  <si>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</si>
  <si>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</si>
  <si>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</si>
  <si>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</si>
  <si>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</si>
  <si>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</si>
  <si>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</si>
  <si>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</si>
  <si>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</si>
  <si>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</si>
  <si>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</si>
  <si>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</si>
  <si>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</si>
  <si>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</si>
  <si>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</si>
  <si>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</si>
  <si>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</si>
  <si>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</si>
  <si>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</si>
  <si>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</si>
  <si>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</si>
  <si>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</si>
  <si>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</si>
  <si>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</si>
  <si>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</si>
  <si>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</si>
  <si>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</si>
  <si>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</si>
  <si>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</si>
  <si>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</si>
  <si>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</si>
  <si>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</si>
  <si>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</si>
  <si>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</si>
  <si>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</si>
  <si>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</si>
  <si>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</si>
  <si>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</si>
  <si>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</si>
  <si>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</si>
  <si>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</si>
  <si>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</si>
  <si>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</si>
  <si>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</si>
  <si>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</si>
  <si>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</si>
  <si>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</si>
  <si>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</si>
  <si>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</si>
  <si>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</si>
  <si>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</si>
  <si>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</si>
  <si>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</si>
  <si>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</si>
  <si>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</si>
  <si>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</si>
  <si>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</si>
  <si>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</si>
  <si>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</si>
  <si>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</si>
  <si>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</si>
  <si>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</si>
  <si>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</si>
  <si>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</si>
  <si>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</si>
  <si>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</si>
  <si>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</si>
  <si>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</si>
  <si>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</si>
  <si>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</si>
  <si>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</si>
  <si>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</si>
  <si>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</si>
  <si>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</si>
  <si>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</si>
  <si>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</si>
  <si>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</si>
  <si>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</si>
  <si>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</si>
  <si>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</si>
  <si>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</si>
  <si>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</si>
  <si>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</si>
  <si>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</si>
  <si>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</si>
  <si>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</si>
  <si>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</si>
  <si>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</si>
  <si>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</si>
  <si>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</si>
  <si>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</si>
  <si>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</si>
  <si>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</si>
  <si>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</si>
  <si>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</si>
  <si>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</si>
  <si>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</si>
  <si>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</si>
  <si>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</si>
  <si>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</si>
  <si>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</si>
  <si>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</si>
  <si>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</si>
  <si>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</si>
  <si>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</si>
  <si>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</si>
  <si>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</si>
  <si>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</si>
  <si>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</si>
  <si>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</si>
  <si>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</si>
  <si>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</si>
  <si>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</si>
  <si>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</si>
  <si>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</si>
  <si>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</si>
  <si>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</si>
  <si>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</si>
  <si>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</si>
  <si>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</si>
  <si>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</si>
  <si>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</si>
  <si>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</si>
  <si>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</si>
  <si>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</si>
  <si>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</si>
  <si>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</si>
  <si>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</si>
  <si>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</si>
  <si>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</si>
  <si>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</si>
  <si>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</si>
  <si>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</si>
  <si>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</si>
  <si>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</si>
  <si>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</si>
  <si>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</si>
  <si>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</si>
  <si>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</si>
  <si>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</si>
  <si>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</si>
  <si>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</si>
  <si>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</si>
  <si>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</si>
  <si>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</si>
  <si>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</si>
  <si>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</si>
  <si>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</si>
  <si>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</si>
  <si>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</si>
  <si>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</si>
  <si>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</si>
  <si>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</si>
  <si>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</si>
  <si>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</si>
  <si>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</si>
  <si>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</si>
  <si>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</si>
  <si>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</si>
  <si>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</si>
  <si>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</si>
  <si>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</si>
  <si>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</si>
  <si>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</si>
  <si>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</si>
  <si>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</si>
  <si>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</si>
  <si>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</si>
  <si>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</si>
  <si>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</si>
  <si>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</si>
  <si>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</si>
  <si>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</si>
  <si>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</si>
  <si>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</si>
  <si>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</si>
  <si>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</si>
  <si>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</si>
  <si>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</si>
  <si>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</si>
  <si>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</si>
  <si>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</si>
  <si>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</si>
  <si>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</si>
  <si>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</si>
  <si>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</si>
  <si>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</si>
  <si>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</si>
  <si>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</si>
  <si>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</si>
  <si>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</si>
  <si>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</si>
  <si>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</si>
  <si>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</si>
  <si>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</si>
  <si>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</si>
  <si>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</si>
  <si>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</si>
  <si>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</si>
  <si>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</si>
  <si>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</si>
  <si>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</si>
  <si>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</si>
  <si>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</si>
  <si>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</si>
  <si>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</si>
  <si>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</si>
  <si>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</si>
  <si>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</si>
  <si>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</si>
  <si>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</si>
  <si>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</si>
  <si>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</si>
  <si>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</si>
  <si>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</si>
  <si>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</si>
  <si>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</si>
  <si>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</si>
  <si>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</si>
  <si>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</si>
  <si>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</si>
  <si>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</si>
  <si>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</si>
  <si>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</si>
  <si>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</si>
  <si>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</si>
  <si>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</si>
  <si>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</si>
  <si>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</si>
  <si>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</si>
  <si>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</si>
  <si>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</si>
  <si>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</si>
  <si>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</si>
  <si>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</si>
  <si>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</si>
  <si>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</si>
  <si>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</si>
  <si>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</si>
  <si>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</si>
  <si>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</si>
  <si>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</si>
  <si>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</si>
  <si>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</si>
  <si>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</si>
  <si>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</si>
  <si>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</si>
  <si>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</si>
  <si>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</si>
  <si>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</si>
  <si>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</si>
  <si>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</si>
  <si>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</si>
  <si>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</si>
  <si>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</si>
  <si>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</si>
  <si>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</si>
  <si>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</si>
  <si>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</si>
  <si>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</si>
  <si>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</si>
  <si>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</si>
  <si>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</si>
  <si>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</si>
  <si>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</si>
  <si>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</si>
  <si>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</si>
  <si>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</si>
  <si>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</si>
  <si>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</si>
  <si>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</si>
  <si>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</si>
  <si>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</si>
  <si>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</si>
  <si>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</si>
  <si>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</si>
  <si>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</si>
  <si>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</si>
  <si>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</si>
  <si>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</si>
  <si>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</si>
  <si>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</si>
  <si>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</si>
  <si>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</si>
  <si>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</si>
  <si>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</si>
  <si>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</si>
  <si>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</si>
  <si>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</si>
  <si>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</si>
  <si>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</si>
  <si>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</si>
  <si>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</si>
  <si>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</si>
  <si>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</si>
  <si>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</si>
  <si>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</si>
  <si>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</si>
  <si>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</si>
  <si>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</si>
  <si>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</si>
  <si>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</si>
  <si>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</si>
  <si>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</si>
  <si>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</si>
  <si>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</si>
  <si>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</si>
  <si>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</si>
  <si>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</si>
  <si>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</si>
  <si>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</si>
  <si>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</si>
  <si>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</si>
  <si>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</si>
  <si>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</si>
  <si>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</si>
  <si>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</si>
  <si>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</si>
  <si>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</si>
  <si>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</si>
  <si>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</si>
  <si>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</si>
  <si>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</si>
  <si>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</si>
  <si>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</si>
  <si>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</si>
  <si>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</si>
  <si>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</si>
  <si>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</si>
  <si>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</si>
  <si>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</si>
  <si>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</si>
  <si>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</si>
  <si>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</si>
  <si>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</si>
  <si>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</si>
  <si>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</si>
  <si>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</si>
  <si>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</si>
  <si>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</si>
  <si>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</si>
  <si>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</si>
  <si>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</si>
  <si>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</si>
  <si>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</si>
  <si>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</si>
  <si>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</si>
  <si>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</si>
  <si>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</si>
  <si>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</si>
  <si>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</si>
  <si>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</si>
  <si>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</si>
  <si>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</si>
  <si>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</si>
  <si>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</si>
  <si>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</si>
  <si>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</si>
  <si>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</si>
  <si>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</si>
  <si>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</si>
  <si>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</si>
  <si>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</si>
  <si>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</si>
  <si>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</si>
  <si>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</si>
  <si>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</si>
  <si>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</si>
  <si>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</si>
  <si>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</si>
  <si>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</si>
  <si>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</si>
  <si>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</si>
  <si>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</si>
  <si>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</si>
  <si>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</si>
  <si>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</si>
  <si>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</si>
  <si>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</si>
  <si>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</si>
  <si>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</si>
  <si>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</si>
  <si>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</si>
  <si>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</si>
  <si>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</si>
  <si>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</si>
  <si>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</si>
  <si>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</si>
  <si>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</si>
  <si>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</si>
  <si>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</si>
  <si>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</si>
  <si>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</si>
  <si>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</si>
  <si>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</si>
  <si>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</si>
  <si>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</si>
  <si>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</si>
  <si>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</si>
  <si>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</si>
  <si>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</si>
  <si>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</si>
  <si>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</si>
  <si>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</si>
  <si>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</si>
  <si>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</si>
  <si>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</si>
  <si>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</si>
  <si>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</si>
  <si>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</si>
  <si>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</si>
  <si>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</si>
  <si>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</si>
  <si>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</si>
  <si>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</si>
  <si>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</si>
  <si>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</si>
  <si>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</si>
  <si>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</si>
  <si>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</si>
  <si>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</si>
  <si>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</si>
  <si>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</si>
  <si>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</si>
  <si>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</si>
  <si>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</si>
  <si>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</si>
  <si>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</si>
  <si>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</si>
  <si>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</si>
  <si>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</si>
  <si>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</si>
  <si>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</si>
  <si>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</si>
  <si>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</si>
  <si>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</si>
  <si>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</si>
  <si>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</si>
  <si>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</si>
  <si>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</si>
  <si>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</si>
  <si>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</si>
  <si>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</si>
  <si>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</si>
  <si>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</si>
  <si>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</si>
  <si>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</si>
  <si>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</si>
  <si>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</si>
  <si>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</si>
  <si>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</si>
  <si>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</si>
  <si>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</si>
  <si>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</si>
  <si>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</si>
  <si>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</si>
  <si>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</si>
  <si>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</si>
  <si>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</si>
  <si>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</si>
  <si>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</si>
  <si>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</si>
  <si>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</si>
  <si>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</si>
  <si>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</si>
  <si>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</si>
  <si>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</si>
  <si>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</si>
  <si>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</si>
  <si>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</si>
  <si>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</si>
  <si>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</si>
  <si>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</si>
  <si>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</si>
  <si>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</si>
  <si>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</si>
  <si>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</si>
  <si>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</si>
  <si>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</si>
  <si>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</si>
  <si>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</si>
  <si>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</si>
  <si>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</si>
  <si>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</si>
  <si>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</si>
  <si>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</si>
  <si>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</si>
  <si>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</si>
  <si>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</si>
  <si>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</si>
  <si>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</si>
  <si>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</si>
  <si>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</si>
  <si>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</si>
  <si>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</si>
  <si>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</si>
  <si>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</si>
  <si>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</si>
  <si>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</si>
  <si>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</si>
  <si>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</si>
  <si>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</si>
  <si>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</si>
  <si>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</si>
  <si>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</si>
  <si>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</si>
  <si>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</si>
  <si>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</si>
  <si>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</si>
  <si>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</si>
  <si>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</si>
  <si>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</si>
  <si>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</si>
  <si>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</si>
  <si>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</si>
  <si>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</si>
  <si>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</si>
  <si>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</si>
  <si>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</si>
  <si>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</si>
  <si>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</si>
  <si>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</si>
  <si>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</si>
  <si>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</si>
  <si>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</si>
  <si>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</si>
  <si>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</si>
  <si>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</si>
  <si>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</si>
  <si>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</si>
  <si>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</si>
  <si>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</si>
  <si>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</si>
  <si>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</si>
  <si>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</si>
  <si>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</si>
  <si>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</si>
  <si>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</si>
  <si>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</si>
  <si>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</si>
  <si>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</si>
  <si>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</si>
  <si>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</si>
  <si>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</si>
  <si>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</si>
  <si>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</si>
  <si>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</si>
  <si>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</si>
  <si>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</si>
  <si>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</si>
  <si>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</si>
  <si>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</si>
  <si>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</si>
  <si>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</si>
  <si>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</si>
  <si>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</si>
  <si>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</si>
  <si>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</si>
  <si>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</si>
  <si>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</si>
  <si>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</si>
  <si>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</si>
  <si>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</si>
  <si>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</si>
  <si>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</si>
  <si>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</si>
  <si>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</si>
  <si>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</si>
  <si>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</si>
  <si>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</si>
  <si>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</si>
  <si>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</si>
  <si>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</si>
  <si>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</si>
  <si>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</si>
  <si>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</si>
  <si>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</si>
  <si>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</si>
  <si>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</si>
  <si>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</si>
  <si>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</si>
  <si>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</si>
  <si>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</si>
  <si>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</si>
  <si>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</si>
  <si>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</si>
  <si>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</si>
  <si>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</si>
  <si>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</si>
  <si>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</si>
  <si>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</si>
  <si>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</si>
  <si>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</si>
  <si>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</si>
  <si>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</si>
  <si>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</si>
  <si>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</si>
  <si>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</si>
  <si>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</si>
  <si>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</si>
  <si>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</si>
  <si>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</si>
  <si>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</si>
  <si>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</si>
  <si>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</si>
  <si>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</si>
  <si>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</si>
  <si>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</si>
  <si>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</si>
  <si>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</si>
  <si>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</si>
  <si>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</si>
  <si>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</si>
  <si>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</si>
  <si>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</si>
  <si>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</si>
  <si>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</si>
  <si>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</si>
  <si>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</si>
  <si>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</si>
  <si>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</si>
  <si>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</si>
  <si>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</si>
  <si>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</si>
  <si>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</si>
  <si>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</si>
  <si>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</si>
  <si>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</si>
  <si>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</si>
  <si>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</si>
  <si>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</si>
  <si>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</si>
  <si>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</si>
  <si>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</si>
  <si>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</si>
  <si>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</si>
  <si>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</si>
  <si>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</si>
  <si>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</si>
  <si>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</si>
  <si>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</si>
  <si>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</si>
  <si>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</si>
  <si>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</si>
  <si>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</si>
  <si>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</si>
  <si>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</si>
  <si>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</si>
  <si>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</si>
  <si>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</si>
  <si>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</si>
  <si>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</si>
  <si>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</si>
  <si>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</si>
  <si>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</si>
  <si>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</si>
  <si>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</si>
  <si>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</si>
  <si>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</si>
  <si>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</si>
  <si>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</si>
  <si>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</si>
  <si>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</si>
  <si>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</si>
  <si>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</si>
  <si>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</si>
  <si>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</si>
  <si>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</si>
  <si>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</si>
  <si>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</si>
  <si>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</si>
  <si>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</si>
  <si>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</si>
  <si>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</si>
  <si>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</si>
  <si>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</si>
  <si>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</si>
  <si>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</si>
  <si>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</si>
  <si>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</si>
  <si>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</si>
  <si>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</si>
  <si>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</si>
  <si>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</si>
  <si>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</si>
  <si>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</si>
  <si>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</si>
  <si>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</si>
  <si>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</si>
  <si>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</si>
  <si>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</si>
  <si>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</si>
  <si>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</si>
  <si>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</si>
  <si>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</si>
  <si>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</si>
  <si>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</si>
  <si>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</si>
  <si>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</si>
  <si>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</si>
  <si>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</si>
  <si>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</si>
  <si>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</si>
  <si>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</si>
  <si>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</si>
  <si>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</si>
  <si>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</si>
  <si>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</si>
  <si>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</si>
  <si>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</si>
  <si>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</si>
  <si>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</si>
  <si>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</si>
  <si>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</si>
  <si>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</si>
  <si>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</si>
  <si>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</si>
  <si>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</si>
  <si>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</si>
  <si>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</si>
  <si>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</si>
  <si>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</si>
  <si>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</si>
  <si>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</si>
  <si>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</si>
  <si>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</si>
  <si>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</si>
  <si>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</si>
  <si>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</si>
  <si>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</si>
  <si>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</si>
  <si>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</si>
  <si>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</si>
  <si>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</si>
  <si>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</si>
  <si>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</si>
  <si>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</si>
  <si>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</si>
  <si>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</si>
  <si>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</si>
  <si>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</si>
  <si>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</si>
  <si>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</si>
  <si>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</si>
  <si>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</si>
  <si>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</si>
  <si>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</si>
  <si>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</si>
  <si>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</si>
  <si>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</si>
  <si>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</si>
  <si>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</si>
  <si>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</si>
  <si>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</si>
  <si>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</si>
  <si>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</si>
  <si>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</si>
  <si>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</si>
  <si>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</si>
  <si>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</si>
  <si>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</si>
  <si>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</si>
  <si>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</si>
  <si>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</si>
  <si>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</si>
  <si>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</si>
  <si>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</si>
  <si>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</si>
  <si>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</si>
  <si>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</si>
  <si>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</si>
  <si>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</si>
  <si>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</si>
  <si>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</si>
  <si>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</si>
  <si>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</si>
  <si>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</si>
  <si>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</si>
  <si>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</si>
  <si>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</si>
  <si>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</si>
  <si>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</si>
  <si>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</si>
  <si>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</si>
  <si>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</si>
  <si>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</si>
  <si>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</si>
  <si>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</si>
  <si>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</si>
  <si>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</si>
  <si>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</si>
  <si>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</si>
  <si>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</si>
  <si>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</si>
  <si>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</si>
  <si>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</si>
  <si>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</si>
  <si>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</si>
  <si>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</si>
  <si>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</si>
  <si>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</si>
  <si>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</si>
  <si>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</si>
  <si>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</si>
  <si>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</si>
  <si>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</si>
  <si>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</si>
  <si>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</si>
  <si>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</si>
  <si>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</si>
  <si>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</si>
  <si>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</si>
  <si>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</si>
  <si>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</si>
  <si>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</si>
  <si>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</si>
  <si>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</si>
  <si>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</si>
  <si>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</si>
  <si>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</si>
  <si>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</si>
  <si>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</si>
  <si>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</si>
  <si>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</si>
  <si>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</si>
  <si>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</si>
  <si>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</si>
  <si>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</si>
  <si>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</si>
  <si>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</si>
  <si>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</si>
  <si>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</si>
  <si>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</si>
  <si>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</si>
  <si>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</si>
  <si>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</si>
  <si>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</si>
  <si>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</si>
  <si>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</si>
  <si>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</si>
  <si>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</si>
  <si>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</si>
  <si>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</si>
  <si>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</si>
  <si>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</si>
  <si>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</si>
  <si>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</si>
  <si>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</si>
  <si>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</si>
  <si>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</si>
  <si>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</si>
  <si>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</si>
  <si>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</si>
  <si>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</si>
  <si>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</si>
  <si>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</si>
  <si>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</si>
  <si>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</si>
  <si>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</si>
  <si>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</si>
  <si>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</si>
  <si>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</si>
  <si>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</si>
  <si>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</si>
  <si>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</si>
  <si>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</si>
  <si>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</si>
  <si>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</si>
  <si>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</si>
  <si>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</si>
  <si>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</si>
  <si>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</si>
  <si>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</si>
  <si>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</si>
  <si>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</si>
  <si>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</si>
  <si>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</si>
  <si>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</si>
  <si>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</si>
  <si>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</si>
  <si>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</si>
  <si>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</si>
  <si>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</si>
  <si>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</si>
  <si>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</si>
  <si>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</si>
  <si>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</si>
  <si>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</si>
  <si>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</si>
  <si>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</si>
  <si>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</si>
  <si>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</si>
  <si>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</si>
  <si>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</si>
  <si>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</si>
  <si>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</si>
  <si>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</si>
  <si>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</si>
  <si>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</si>
  <si>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</si>
  <si>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</si>
  <si>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</si>
  <si>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</si>
  <si>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</si>
  <si>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</si>
  <si>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</si>
  <si>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</si>
  <si>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</si>
  <si>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</si>
  <si>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</si>
  <si>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</si>
  <si>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</si>
  <si>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</si>
  <si>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</si>
  <si>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</si>
  <si>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</si>
  <si>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</si>
  <si>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</si>
  <si>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</si>
  <si>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</si>
  <si>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</si>
  <si>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</si>
  <si>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</si>
  <si>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</si>
  <si>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</si>
  <si>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</si>
  <si>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</si>
  <si>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</si>
  <si>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</si>
  <si>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</si>
  <si>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</si>
  <si>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</si>
  <si>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</si>
  <si>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</si>
  <si>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</si>
  <si>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</si>
  <si>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</si>
  <si>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</si>
  <si>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</si>
  <si>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</si>
  <si>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</si>
  <si>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</si>
  <si>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</si>
  <si>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</si>
  <si>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</si>
  <si>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</si>
  <si>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</si>
  <si>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</si>
  <si>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</si>
  <si>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</si>
  <si>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</si>
  <si>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</si>
  <si>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</si>
  <si>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</si>
  <si>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</si>
  <si>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</si>
  <si>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</si>
  <si>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</si>
  <si>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</si>
  <si>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</si>
  <si>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</si>
  <si>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</si>
  <si>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</si>
  <si>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</si>
  <si>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</si>
  <si>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</si>
  <si>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</si>
  <si>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</si>
  <si>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</si>
  <si>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</si>
  <si>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</si>
  <si>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</si>
  <si>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</si>
  <si>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</si>
  <si>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</si>
  <si>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</si>
  <si>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</si>
  <si>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</si>
  <si>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</si>
  <si>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</si>
  <si>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</si>
  <si>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</si>
  <si>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</si>
  <si>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</si>
  <si>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</si>
  <si>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</si>
  <si>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</si>
  <si>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</si>
  <si>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</si>
  <si>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</si>
  <si>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</si>
  <si>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</si>
  <si>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</si>
  <si>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</si>
  <si>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</si>
  <si>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</si>
  <si>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</si>
  <si>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</si>
  <si>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</si>
  <si>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</si>
  <si>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</si>
  <si>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</si>
  <si>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</si>
  <si>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</si>
  <si>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</si>
  <si>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</si>
  <si>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</si>
  <si>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</si>
  <si>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</si>
  <si>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</si>
  <si>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</si>
  <si>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</si>
  <si>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</si>
  <si>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</si>
  <si>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</si>
  <si>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</si>
  <si>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</si>
  <si>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</si>
  <si>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</si>
  <si>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</si>
  <si>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</si>
  <si>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</si>
  <si>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</si>
  <si>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</si>
  <si>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</si>
  <si>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</si>
  <si>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</si>
  <si>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</si>
  <si>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</si>
  <si>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</si>
  <si>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</si>
  <si>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</si>
  <si>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</si>
  <si>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</si>
  <si>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</si>
  <si>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</si>
  <si>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</si>
  <si>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</si>
  <si>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</si>
  <si>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</si>
  <si>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</si>
  <si>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</si>
  <si>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</si>
  <si>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</si>
  <si>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</si>
  <si>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</si>
  <si>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</si>
  <si>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</si>
  <si>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</si>
  <si>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</si>
  <si>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</si>
  <si>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</si>
  <si>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</si>
  <si>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</si>
  <si>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</si>
  <si>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</si>
  <si>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</si>
  <si>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</si>
  <si>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</si>
  <si>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</si>
  <si>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</si>
  <si>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</si>
  <si>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</si>
  <si>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</si>
  <si>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</si>
  <si>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</si>
  <si>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</si>
  <si>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</si>
  <si>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</si>
  <si>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</si>
  <si>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</si>
  <si>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</si>
  <si>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</si>
  <si>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</si>
  <si>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</si>
  <si>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</si>
  <si>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</si>
  <si>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</si>
  <si>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</si>
  <si>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</si>
  <si>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</si>
  <si>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</si>
  <si>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</si>
  <si>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</si>
  <si>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</si>
  <si>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</si>
  <si>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</si>
  <si>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</si>
  <si>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</si>
  <si>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</si>
  <si>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</si>
  <si>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</si>
  <si>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</si>
  <si>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</si>
  <si>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</si>
  <si>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</si>
  <si>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</si>
  <si>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</si>
  <si>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</si>
  <si>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</si>
  <si>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</si>
  <si>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</si>
  <si>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</si>
  <si>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</si>
  <si>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</si>
  <si>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</si>
  <si>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</si>
  <si>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</si>
  <si>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</si>
  <si>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</si>
  <si>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</si>
  <si>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</si>
  <si>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</si>
  <si>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</si>
  <si>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</si>
  <si>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</si>
  <si>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</si>
  <si>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</si>
  <si>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</si>
  <si>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</si>
  <si>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</si>
  <si>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</si>
  <si>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</si>
  <si>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</si>
  <si>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</si>
  <si>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</si>
  <si>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</si>
  <si>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</si>
  <si>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</si>
  <si>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</si>
  <si>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</si>
  <si>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</si>
  <si>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</si>
  <si>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</si>
  <si>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</si>
  <si>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</si>
  <si>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</si>
  <si>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</si>
  <si>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</si>
  <si>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</si>
  <si>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</si>
  <si>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</si>
  <si>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</si>
  <si>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</si>
  <si>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</si>
  <si>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</si>
  <si>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</si>
  <si>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</si>
  <si>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</si>
  <si>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</si>
  <si>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</si>
  <si>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</si>
  <si>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</si>
  <si>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</si>
  <si>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</si>
  <si>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</si>
  <si>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</si>
  <si>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</si>
  <si>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</si>
  <si>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</si>
  <si>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</si>
  <si>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</si>
  <si>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</si>
  <si>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</si>
  <si>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</si>
  <si>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</si>
  <si>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</si>
  <si>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</si>
  <si>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</si>
  <si>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</si>
  <si>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</si>
  <si>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</si>
  <si>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</si>
  <si>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</si>
  <si>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</si>
  <si>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</si>
  <si>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</si>
  <si>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</si>
  <si>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</si>
  <si>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</si>
  <si>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</si>
  <si>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</si>
  <si>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</si>
  <si>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</si>
  <si>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</si>
  <si>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</si>
  <si>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</si>
  <si>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</si>
  <si>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</si>
  <si>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</si>
  <si>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</si>
  <si>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</si>
  <si>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</si>
  <si>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</si>
  <si>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</si>
  <si>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</si>
  <si>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</si>
  <si>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</si>
  <si>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</si>
  <si>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</si>
  <si>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</si>
  <si>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</si>
  <si>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</si>
  <si>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</si>
  <si>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</si>
  <si>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</si>
  <si>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</si>
  <si>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</si>
  <si>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</si>
  <si>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</si>
  <si>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</si>
  <si>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</si>
  <si>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</si>
  <si>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</si>
  <si>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</si>
  <si>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</si>
  <si>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</si>
  <si>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</si>
  <si>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</si>
  <si>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</si>
  <si>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</si>
  <si>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</si>
  <si>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</si>
  <si>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</si>
  <si>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</si>
  <si>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</si>
  <si>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</si>
  <si>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</si>
  <si>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</si>
  <si>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</si>
  <si>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</si>
  <si>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</si>
  <si>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</si>
  <si>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</si>
  <si>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</si>
  <si>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</si>
  <si>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</si>
  <si>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</si>
  <si>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</si>
  <si>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</si>
  <si>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</si>
  <si>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</si>
  <si>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</si>
  <si>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</si>
  <si>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</si>
  <si>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</si>
  <si>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</si>
  <si>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</si>
  <si>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</si>
  <si>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</si>
  <si>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</si>
  <si>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</si>
  <si>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</si>
  <si>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</si>
  <si>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</si>
  <si>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</si>
  <si>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</si>
  <si>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</si>
  <si>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</si>
  <si>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</si>
  <si>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</si>
  <si>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</si>
  <si>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</si>
  <si>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</si>
  <si>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</si>
  <si>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</si>
  <si>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</si>
  <si>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</si>
  <si>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</si>
  <si>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</si>
  <si>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</si>
  <si>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</si>
  <si>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</si>
  <si>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</si>
  <si>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</si>
  <si>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</si>
  <si>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</si>
  <si>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</si>
  <si>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</si>
  <si>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</si>
  <si>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</si>
  <si>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</si>
  <si>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</si>
  <si>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</si>
  <si>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</si>
  <si>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</si>
  <si>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</si>
  <si>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</si>
  <si>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</si>
  <si>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</si>
  <si>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</si>
  <si>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</si>
  <si>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</si>
  <si>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</si>
  <si>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</si>
  <si>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</si>
  <si>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</si>
  <si>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</si>
  <si>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</si>
  <si>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</si>
  <si>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</si>
  <si>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</si>
  <si>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</si>
  <si>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</si>
  <si>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</si>
  <si>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</si>
  <si>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</si>
  <si>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</si>
  <si>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</si>
  <si>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</si>
  <si>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</si>
  <si>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</si>
  <si>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</si>
  <si>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</si>
  <si>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</si>
  <si>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</si>
  <si>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</si>
  <si>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</si>
  <si>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</si>
  <si>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</si>
  <si>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</si>
  <si>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</si>
  <si>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</si>
  <si>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</si>
  <si>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</si>
  <si>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</si>
  <si>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</si>
  <si>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</si>
  <si>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</si>
  <si>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</si>
  <si>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</si>
  <si>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</si>
  <si>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</si>
  <si>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</si>
  <si>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</si>
  <si>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</si>
  <si>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</si>
  <si>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</si>
  <si>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</si>
  <si>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</si>
  <si>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</si>
  <si>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</si>
  <si>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</si>
  <si>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</si>
  <si>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</si>
  <si>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</si>
  <si>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</si>
  <si>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</si>
  <si>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</si>
  <si>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</si>
  <si>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</si>
  <si>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</si>
  <si>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</si>
  <si>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</si>
  <si>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</si>
  <si>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</si>
  <si>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</si>
  <si>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</si>
  <si>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</si>
  <si>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</si>
  <si>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</si>
  <si>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</si>
  <si>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</si>
  <si>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</si>
  <si>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</si>
  <si>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</si>
  <si>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</si>
  <si>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</si>
  <si>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</si>
  <si>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</si>
  <si>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</si>
  <si>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</si>
  <si>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</si>
  <si>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</si>
  <si>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</si>
  <si>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</si>
  <si>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</si>
  <si>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</si>
  <si>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</si>
  <si>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</si>
  <si>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</si>
  <si>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</si>
  <si>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</si>
  <si>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</si>
  <si>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</si>
  <si>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</si>
  <si>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</si>
  <si>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</si>
  <si>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</si>
  <si>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</si>
  <si>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</si>
  <si>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</si>
  <si>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</si>
  <si>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</si>
  <si>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</si>
  <si>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</si>
  <si>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</si>
  <si>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</si>
  <si>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</si>
  <si>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</si>
  <si>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</si>
  <si>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</si>
  <si>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</si>
  <si>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</si>
  <si>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</si>
  <si>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</si>
  <si>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</si>
  <si>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</si>
  <si>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</si>
  <si>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</si>
  <si>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</si>
  <si>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</si>
  <si>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</si>
  <si>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</si>
  <si>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</si>
  <si>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</si>
  <si>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</si>
  <si>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</si>
  <si>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</si>
  <si>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</si>
  <si>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</si>
  <si>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</si>
  <si>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</si>
  <si>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</si>
  <si>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</si>
  <si>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</si>
  <si>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</si>
  <si>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</si>
  <si>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</si>
  <si>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</si>
  <si>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</si>
  <si>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</si>
  <si>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</si>
  <si>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</si>
  <si>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</si>
  <si>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</si>
  <si>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</si>
  <si>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</si>
  <si>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</si>
  <si>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</si>
  <si>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</si>
  <si>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</si>
  <si>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</si>
  <si>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</si>
  <si>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</si>
  <si>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</si>
  <si>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</si>
  <si>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</si>
  <si>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</si>
  <si>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</si>
  <si>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</si>
  <si>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</si>
  <si>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</si>
  <si>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</si>
  <si>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</si>
  <si>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</si>
  <si>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</si>
  <si>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</si>
  <si>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</si>
  <si>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</si>
  <si>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</si>
  <si>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</si>
  <si>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</si>
  <si>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</si>
  <si>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</si>
  <si>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</si>
  <si>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</si>
  <si>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</si>
  <si>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</si>
  <si>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</si>
  <si>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</si>
  <si>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</si>
  <si>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</si>
  <si>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</si>
  <si>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</si>
  <si>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</si>
  <si>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</si>
  <si>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</si>
  <si>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</si>
  <si>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</si>
  <si>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</si>
  <si>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</si>
  <si>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</si>
  <si>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</si>
  <si>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</si>
  <si>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</si>
  <si>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</si>
  <si>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</si>
  <si>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</si>
  <si>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</si>
  <si>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</si>
  <si>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</si>
  <si>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</si>
  <si>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</si>
  <si>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</si>
  <si>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</si>
  <si>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</si>
  <si>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</si>
  <si>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</si>
  <si>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</si>
  <si>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</si>
  <si>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</si>
  <si>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</si>
  <si>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</si>
  <si>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</si>
  <si>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</si>
  <si>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</si>
  <si>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</si>
  <si>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</si>
  <si>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</si>
  <si>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</si>
  <si>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</si>
  <si>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</si>
  <si>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</si>
  <si>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</si>
  <si>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</si>
  <si>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</si>
  <si>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</si>
  <si>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</si>
  <si>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</si>
  <si>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</si>
  <si>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</si>
  <si>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</si>
  <si>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</si>
  <si>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</si>
  <si>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</si>
  <si>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</si>
  <si>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</si>
  <si>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</si>
  <si>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</si>
  <si>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</si>
  <si>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</si>
  <si>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</si>
  <si>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</si>
  <si>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</si>
  <si>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</si>
  <si>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</si>
  <si>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</si>
  <si>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</si>
  <si>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</si>
  <si>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</si>
  <si>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</si>
  <si>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</si>
  <si>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</si>
  <si>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</si>
  <si>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</si>
  <si>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</si>
  <si>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</si>
  <si>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</si>
  <si>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</si>
  <si>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</si>
  <si>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</si>
  <si>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</si>
  <si>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</si>
  <si>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</si>
  <si>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</si>
  <si>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</si>
  <si>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</si>
  <si>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</si>
  <si>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</si>
  <si>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</si>
  <si>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</si>
  <si>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</si>
  <si>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</si>
  <si>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</si>
  <si>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</si>
  <si>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</si>
  <si>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</si>
  <si>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</si>
  <si>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</si>
  <si>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</si>
  <si>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</si>
  <si>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</si>
  <si>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</si>
  <si>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</si>
  <si>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</si>
  <si>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</si>
  <si>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</si>
  <si>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</si>
  <si>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</si>
  <si>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</si>
  <si>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</si>
  <si>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</si>
  <si>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</si>
  <si>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</si>
  <si>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</si>
  <si>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</si>
  <si>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</si>
  <si>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</si>
  <si>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</si>
  <si>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</si>
  <si>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</si>
  <si>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</si>
  <si>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</si>
  <si>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</si>
  <si>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</si>
  <si>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</si>
  <si>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</si>
  <si>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</si>
  <si>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</si>
  <si>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</si>
  <si>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</si>
  <si>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</si>
  <si>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</si>
  <si>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</si>
  <si>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</si>
  <si>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</si>
  <si>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</si>
  <si>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</si>
  <si>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</si>
  <si>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</si>
  <si>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</si>
  <si>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</si>
  <si>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</si>
  <si>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</si>
  <si>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</si>
  <si>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</si>
  <si>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</si>
  <si>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</si>
  <si>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</si>
  <si>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</si>
  <si>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</si>
  <si>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</si>
  <si>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</si>
  <si>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</si>
  <si>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</si>
  <si>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</si>
  <si>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</si>
  <si>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</si>
  <si>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</si>
  <si>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</si>
  <si>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</si>
  <si>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</si>
  <si>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</si>
  <si>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</si>
  <si>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</si>
  <si>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</si>
  <si>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</si>
  <si>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</si>
  <si>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</si>
  <si>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</si>
  <si>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</si>
  <si>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</si>
  <si>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</si>
  <si>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</si>
  <si>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</si>
  <si>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</si>
  <si>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</si>
  <si>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</si>
  <si>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</si>
  <si>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</si>
  <si>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</si>
  <si>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</si>
  <si>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</si>
  <si>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</si>
  <si>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</si>
  <si>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</si>
  <si>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</si>
  <si>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</si>
  <si>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</si>
  <si>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</si>
  <si>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</si>
  <si>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</si>
  <si>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</si>
  <si>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</si>
  <si>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</si>
  <si>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</si>
  <si>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</si>
  <si>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</si>
  <si>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</si>
  <si>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</si>
  <si>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</si>
  <si>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</si>
  <si>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</si>
  <si>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</si>
  <si>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</si>
  <si>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</si>
  <si>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</si>
  <si>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</si>
  <si>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</si>
  <si>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</si>
  <si>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</si>
  <si>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</si>
  <si>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</si>
  <si>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</si>
  <si>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</si>
  <si>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</si>
  <si>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</si>
  <si>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</si>
  <si>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</si>
  <si>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</si>
  <si>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</si>
  <si>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</si>
  <si>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</si>
  <si>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</si>
  <si>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</si>
  <si>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</si>
  <si>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</si>
  <si>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</si>
  <si>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</si>
  <si>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</si>
  <si>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</si>
  <si>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</si>
  <si>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</si>
  <si>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</si>
  <si>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</si>
  <si>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</si>
  <si>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</si>
  <si>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</si>
  <si>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</si>
  <si>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</si>
  <si>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</si>
  <si>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</si>
  <si>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</si>
  <si>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</si>
  <si>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</si>
  <si>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</si>
  <si>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</si>
  <si>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</si>
  <si>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</si>
  <si>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</si>
  <si>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</si>
  <si>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</si>
  <si>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</si>
  <si>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</si>
  <si>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</si>
  <si>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</si>
  <si>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</si>
  <si>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</si>
  <si>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</si>
  <si>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</si>
  <si>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</si>
  <si>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</si>
  <si>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</si>
  <si>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</si>
  <si>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</si>
  <si>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</si>
  <si>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</si>
  <si>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</si>
  <si>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</si>
  <si>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</si>
  <si>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</si>
  <si>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</si>
  <si>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</si>
  <si>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</si>
  <si>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</si>
  <si>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</si>
  <si>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</si>
  <si>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</si>
  <si>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</si>
  <si>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</si>
  <si>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</si>
  <si>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</si>
  <si>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</si>
  <si>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</si>
  <si>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</si>
  <si>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</si>
  <si>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</si>
  <si>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</si>
  <si>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</si>
  <si>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</si>
  <si>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</si>
  <si>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</si>
  <si>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</si>
  <si>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</si>
  <si>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</si>
  <si>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</si>
  <si>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</si>
  <si>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</si>
  <si>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</si>
  <si>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</si>
  <si>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</si>
  <si>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</si>
  <si>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</si>
  <si>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</si>
  <si>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</si>
  <si>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</si>
  <si>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</si>
  <si>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</si>
  <si>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</si>
  <si>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</si>
  <si>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</si>
  <si>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</si>
  <si>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</si>
  <si>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</si>
  <si>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</si>
  <si>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</si>
  <si>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</si>
  <si>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</si>
  <si>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</si>
  <si>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</si>
  <si>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</si>
  <si>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</si>
  <si>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</si>
  <si>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</si>
  <si>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</si>
  <si>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</si>
  <si>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</si>
  <si>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</si>
  <si>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</si>
  <si>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</si>
  <si>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</si>
  <si>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</si>
  <si>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</si>
  <si>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</si>
  <si>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</si>
  <si>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</si>
  <si>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</si>
  <si>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</si>
  <si>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</si>
  <si>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</si>
  <si>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</si>
  <si>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</si>
  <si>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</si>
  <si>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</si>
  <si>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</si>
  <si>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</si>
  <si>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</si>
  <si>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</si>
  <si>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</si>
  <si>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</si>
  <si>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</si>
  <si>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</si>
  <si>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</si>
  <si>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</si>
  <si>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</si>
  <si>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</si>
  <si>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</si>
  <si>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</si>
  <si>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</si>
  <si>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</si>
  <si>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</si>
  <si>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</si>
  <si>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</si>
  <si>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</si>
  <si>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</si>
  <si>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</si>
  <si>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</si>
  <si>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</si>
  <si>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</si>
  <si>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</si>
  <si>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</si>
  <si>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</si>
  <si>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</si>
  <si>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</si>
  <si>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</si>
  <si>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</si>
  <si>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</si>
  <si>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</si>
  <si>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</si>
  <si>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</si>
  <si>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</si>
  <si>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</si>
  <si>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</si>
  <si>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</si>
  <si>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</si>
  <si>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</si>
  <si>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</si>
  <si>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</si>
  <si>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</si>
  <si>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</si>
  <si>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</si>
  <si>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</si>
  <si>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</si>
  <si>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</si>
  <si>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</si>
  <si>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</si>
  <si>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</si>
  <si>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</si>
  <si>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</si>
  <si>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</si>
  <si>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</si>
  <si>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</si>
  <si>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</si>
  <si>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</si>
  <si>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</si>
  <si>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</si>
  <si>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</si>
  <si>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</si>
  <si>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</si>
  <si>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</si>
  <si>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</si>
  <si>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</si>
  <si>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</si>
  <si>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</si>
  <si>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</si>
  <si>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</si>
  <si>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</si>
  <si>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</si>
  <si>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</si>
  <si>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</si>
  <si>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</si>
  <si>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</si>
  <si>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</si>
  <si>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</si>
  <si>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</si>
  <si>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</si>
  <si>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</si>
  <si>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</si>
  <si>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</si>
  <si>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</si>
  <si>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</si>
  <si>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</si>
  <si>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</si>
  <si>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</si>
  <si>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</si>
  <si>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</si>
  <si>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</si>
  <si>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</si>
  <si>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</si>
  <si>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</si>
  <si>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</si>
  <si>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</si>
  <si>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</si>
  <si>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</si>
  <si>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</si>
  <si>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</si>
  <si>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</si>
  <si>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</si>
  <si>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</si>
  <si>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</si>
  <si>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</si>
  <si>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</si>
  <si>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</si>
  <si>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</si>
  <si>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</si>
  <si>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</si>
  <si>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</si>
  <si>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</si>
  <si>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</si>
  <si>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</si>
  <si>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</si>
  <si>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</si>
  <si>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</si>
  <si>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</si>
  <si>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</si>
  <si>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</si>
  <si>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</si>
  <si>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</si>
  <si>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</si>
  <si>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</si>
  <si>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</si>
  <si>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</si>
  <si>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</si>
  <si>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</si>
  <si>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</si>
  <si>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</si>
  <si>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</si>
  <si>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</si>
  <si>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</si>
  <si>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</si>
  <si>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</si>
  <si>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</si>
  <si>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</si>
  <si>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</si>
  <si>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</si>
  <si>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</si>
  <si>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</si>
  <si>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</si>
  <si>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</si>
  <si>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</si>
  <si>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</si>
  <si>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</si>
  <si>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</si>
  <si>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</si>
  <si>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</si>
  <si>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</si>
  <si>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</si>
  <si>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</si>
  <si>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</si>
  <si>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</si>
  <si>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</si>
  <si>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</si>
  <si>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</si>
  <si>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</si>
  <si>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</si>
  <si>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</si>
  <si>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</si>
  <si>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</si>
  <si>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</si>
  <si>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</si>
  <si>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</si>
  <si>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</si>
  <si>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</si>
  <si>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</si>
  <si>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</si>
  <si>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</si>
  <si>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</si>
  <si>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</si>
  <si>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</si>
  <si>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</si>
  <si>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</si>
  <si>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</si>
  <si>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</si>
  <si>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</si>
  <si>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</si>
  <si>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</si>
  <si>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</si>
  <si>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</si>
  <si>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</si>
  <si>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</si>
  <si>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</si>
  <si>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</si>
  <si>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</si>
  <si>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</si>
  <si>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</si>
  <si>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</si>
  <si>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</si>
  <si>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</si>
  <si>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</si>
  <si>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</si>
  <si>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</si>
  <si>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</si>
  <si>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</si>
  <si>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</si>
  <si>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</si>
  <si>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</si>
  <si>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</si>
  <si>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</si>
  <si>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</si>
  <si>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</si>
  <si>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</si>
  <si>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</si>
  <si>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</si>
  <si>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</si>
  <si>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</si>
  <si>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</si>
  <si>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</si>
  <si>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</si>
  <si>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</si>
  <si>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</si>
  <si>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</si>
  <si>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</si>
  <si>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</si>
  <si>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</si>
  <si>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</si>
  <si>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</si>
  <si>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</si>
  <si>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</si>
  <si>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</si>
  <si>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</si>
  <si>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</si>
  <si>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</si>
  <si>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</si>
  <si>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</si>
  <si>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</si>
  <si>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</si>
  <si>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</si>
  <si>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</si>
  <si>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</si>
  <si>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</si>
  <si>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</si>
  <si>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</si>
  <si>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</si>
  <si>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</si>
  <si>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</si>
  <si>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</si>
  <si>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</si>
  <si>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</si>
  <si>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</si>
  <si>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</si>
  <si>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</si>
  <si>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</si>
  <si>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</si>
  <si>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</si>
  <si>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</si>
  <si>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</si>
  <si>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</si>
  <si>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</si>
  <si>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</si>
  <si>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</si>
  <si>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</si>
  <si>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</si>
  <si>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</si>
  <si>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</si>
  <si>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</si>
  <si>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</si>
  <si>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</si>
  <si>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</si>
  <si>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</si>
  <si>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</si>
  <si>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</si>
  <si>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</si>
  <si>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</si>
  <si>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</si>
  <si>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</si>
  <si>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</si>
  <si>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</si>
  <si>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</si>
  <si>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</si>
  <si>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</si>
  <si>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</si>
  <si>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</si>
  <si>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</si>
  <si>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</si>
  <si>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</si>
  <si>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</si>
  <si>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</si>
  <si>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</si>
  <si>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</si>
  <si>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</si>
  <si>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</si>
  <si>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</si>
  <si>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</si>
  <si>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</si>
  <si>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</si>
  <si>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</si>
  <si>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</si>
  <si>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</si>
  <si>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</si>
  <si>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</si>
  <si>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</si>
  <si>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</si>
  <si>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</si>
  <si>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</si>
  <si>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</si>
  <si>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</si>
  <si>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</si>
  <si>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</si>
  <si>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</si>
  <si>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</si>
  <si>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</si>
  <si>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</si>
  <si>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</si>
  <si>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</si>
  <si>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</si>
  <si>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</si>
  <si>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</si>
  <si>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</si>
  <si>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</si>
  <si>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</si>
  <si>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</si>
  <si>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</si>
  <si>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</si>
  <si>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</si>
  <si>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</si>
  <si>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</si>
  <si>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</si>
  <si>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</si>
  <si>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</si>
  <si>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</si>
  <si>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</si>
  <si>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</si>
  <si>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</si>
  <si>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</si>
  <si>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</si>
  <si>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</si>
  <si>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</si>
  <si>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</si>
  <si>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</si>
  <si>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</si>
  <si>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</si>
  <si>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</si>
  <si>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</si>
  <si>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</si>
  <si>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</si>
  <si>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</si>
  <si>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</si>
  <si>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</si>
  <si>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</si>
  <si>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</si>
  <si>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</si>
  <si>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</si>
  <si>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</si>
  <si>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</si>
  <si>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</si>
  <si>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</si>
  <si>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</si>
  <si>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</si>
  <si>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</si>
  <si>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</si>
  <si>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</si>
  <si>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</si>
  <si>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</si>
  <si>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</si>
  <si>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</si>
  <si>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</si>
  <si>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</si>
  <si>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</si>
  <si>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</si>
  <si>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</si>
  <si>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</si>
  <si>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</si>
  <si>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</si>
  <si>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</si>
  <si>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</si>
  <si>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</si>
  <si>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</si>
  <si>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</si>
  <si>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</si>
  <si>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</si>
  <si>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</si>
  <si>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</si>
  <si>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</si>
  <si>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</si>
  <si>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</si>
  <si>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</si>
  <si>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</si>
  <si>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</si>
  <si>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</si>
  <si>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</si>
  <si>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</si>
  <si>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</si>
  <si>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</si>
  <si>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</si>
  <si>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</si>
  <si>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</si>
  <si>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</si>
  <si>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</si>
  <si>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</si>
  <si>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</si>
  <si>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</si>
  <si>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</si>
  <si>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</si>
  <si>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</si>
  <si>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</si>
  <si>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</si>
  <si>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</si>
  <si>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</si>
  <si>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</si>
  <si>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</si>
  <si>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</si>
  <si>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</si>
  <si>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</si>
  <si>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</si>
  <si>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</si>
  <si>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</si>
  <si>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</si>
  <si>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</si>
  <si>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</si>
  <si>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</si>
  <si>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</si>
  <si>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</si>
  <si>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</si>
  <si>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</si>
  <si>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</si>
  <si>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</si>
  <si>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</si>
  <si>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</si>
  <si>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</si>
  <si>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</si>
  <si>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</si>
  <si>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</si>
  <si>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</si>
  <si>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</si>
  <si>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</si>
  <si>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</si>
  <si>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</si>
  <si>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</si>
  <si>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</si>
  <si>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</si>
  <si>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</si>
  <si>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</si>
  <si>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</si>
  <si>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</si>
  <si>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</si>
  <si>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</si>
  <si>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</si>
  <si>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</si>
  <si>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</si>
  <si>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</si>
  <si>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</si>
  <si>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</si>
  <si>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</si>
  <si>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</si>
  <si>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</si>
  <si>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</si>
  <si>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</si>
  <si>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</si>
  <si>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</si>
  <si>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</si>
  <si>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</si>
  <si>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</si>
  <si>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</si>
  <si>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</si>
  <si>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</si>
  <si>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</si>
  <si>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</si>
  <si>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</si>
  <si>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</si>
  <si>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</si>
  <si>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</si>
  <si>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</si>
  <si>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</si>
  <si>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</si>
  <si>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</si>
  <si>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</si>
  <si>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</si>
  <si>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</si>
  <si>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</si>
  <si>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</si>
  <si>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</si>
  <si>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</si>
  <si>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</si>
  <si>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</si>
  <si>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</si>
  <si>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</si>
  <si>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</si>
  <si>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</si>
  <si>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</si>
  <si>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</si>
  <si>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</si>
  <si>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</si>
  <si>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</si>
  <si>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</si>
  <si>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</si>
  <si>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</si>
  <si>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</si>
  <si>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</si>
  <si>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</si>
  <si>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</si>
  <si>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</si>
  <si>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</si>
  <si>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</si>
  <si>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</si>
  <si>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</si>
  <si>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</si>
  <si>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</si>
  <si>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</si>
  <si>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</si>
  <si>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</si>
  <si>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</si>
  <si>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</si>
  <si>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</si>
  <si>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</si>
  <si>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</si>
  <si>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</si>
  <si>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</si>
  <si>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</si>
  <si>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</si>
  <si>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</si>
  <si>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</si>
  <si>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</si>
  <si>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</si>
  <si>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</si>
  <si>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</si>
  <si>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</si>
  <si>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</si>
  <si>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</si>
  <si>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</si>
  <si>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</si>
  <si>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</si>
  <si>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</si>
  <si>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</si>
  <si>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</si>
  <si>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</si>
  <si>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</si>
  <si>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</si>
  <si>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</si>
  <si>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</si>
  <si>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</si>
  <si>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</si>
  <si>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</si>
  <si>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</si>
  <si>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</si>
  <si>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</si>
  <si>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</si>
  <si>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</si>
  <si>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</si>
  <si>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</si>
  <si>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</si>
  <si>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</si>
  <si>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</si>
  <si>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</si>
  <si>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</si>
  <si>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</si>
  <si>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</si>
  <si>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</si>
  <si>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</si>
  <si>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</si>
  <si>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</si>
  <si>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</si>
  <si>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</si>
  <si>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</si>
  <si>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</si>
  <si>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</si>
  <si>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</si>
  <si>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</si>
  <si>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</si>
  <si>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</si>
  <si>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</si>
  <si>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</si>
  <si>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</si>
  <si>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</si>
  <si>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</si>
  <si>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</si>
  <si>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</si>
  <si>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</si>
  <si>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</si>
  <si>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</si>
  <si>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</si>
  <si>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</si>
  <si>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</si>
  <si>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</si>
  <si>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</si>
  <si>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</si>
  <si>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</si>
  <si>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</si>
  <si>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</si>
  <si>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</si>
  <si>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</si>
  <si>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</si>
  <si>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</si>
  <si>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</si>
  <si>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</si>
  <si>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</si>
  <si>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</si>
  <si>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</si>
  <si>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</si>
  <si>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</si>
  <si>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</si>
  <si>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</si>
  <si>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</si>
  <si>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</si>
  <si>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</si>
  <si>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</si>
  <si>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</si>
  <si>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</si>
  <si>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</si>
  <si>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</si>
  <si>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</si>
  <si>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</si>
  <si>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</si>
  <si>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</si>
  <si>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</si>
  <si>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</si>
  <si>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</si>
  <si>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</si>
  <si>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</si>
  <si>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</si>
  <si>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</si>
  <si>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</si>
  <si>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</si>
  <si>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</si>
  <si>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</si>
  <si>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</si>
  <si>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</si>
  <si>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</si>
  <si>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</si>
  <si>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</si>
  <si>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</si>
  <si>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</si>
  <si>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</si>
  <si>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</si>
  <si>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</si>
  <si>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</si>
  <si>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</si>
  <si>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</si>
  <si>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</si>
  <si>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</si>
  <si>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</si>
  <si>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</si>
  <si>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</si>
  <si>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</si>
  <si>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</si>
  <si>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</si>
  <si>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</si>
  <si>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</si>
  <si>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</si>
  <si>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</si>
  <si>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</si>
  <si>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</si>
  <si>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</si>
  <si>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</si>
  <si>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</si>
  <si>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</si>
  <si>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</si>
  <si>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</si>
  <si>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</si>
  <si>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</si>
  <si>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</si>
  <si>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</si>
  <si>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</si>
  <si>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</si>
  <si>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</si>
  <si>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</si>
  <si>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</si>
  <si>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</si>
  <si>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</si>
  <si>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</si>
  <si>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</si>
  <si>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</si>
  <si>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</si>
  <si>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</si>
  <si>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</si>
  <si>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</si>
  <si>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</si>
  <si>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</si>
  <si>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</si>
  <si>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</si>
  <si>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</si>
  <si>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</si>
  <si>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</si>
  <si>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</si>
  <si>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</si>
  <si>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</si>
  <si>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</si>
  <si>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</si>
  <si>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</si>
  <si>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</si>
  <si>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</si>
  <si>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</si>
  <si>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</si>
  <si>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</si>
  <si>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</si>
  <si>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</si>
  <si>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</si>
  <si>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</si>
  <si>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</si>
  <si>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</si>
  <si>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</si>
  <si>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</si>
  <si>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</si>
  <si>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</si>
  <si>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</si>
  <si>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</si>
  <si>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</si>
  <si>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</si>
  <si>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</si>
  <si>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</si>
  <si>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</si>
  <si>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</si>
  <si>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</si>
  <si>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</si>
  <si>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</si>
  <si>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</si>
  <si>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</si>
  <si>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</si>
  <si>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</si>
  <si>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</si>
  <si>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</si>
  <si>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</si>
  <si>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</si>
  <si>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</si>
  <si>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</si>
  <si>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</si>
  <si>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</si>
  <si>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</si>
  <si>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</si>
  <si>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</si>
  <si>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</si>
  <si>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</si>
  <si>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</si>
  <si>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</si>
  <si>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</si>
  <si>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</si>
  <si>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</si>
  <si>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</si>
  <si>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</si>
  <si>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</si>
  <si>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</si>
  <si>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</si>
  <si>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</si>
  <si>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</si>
  <si>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</si>
  <si>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</si>
  <si>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</si>
  <si>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</si>
  <si>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</si>
  <si>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</si>
  <si>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</si>
  <si>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</si>
  <si>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</si>
  <si>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</si>
  <si>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</si>
  <si>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</si>
  <si>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</si>
  <si>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</si>
  <si>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</si>
  <si>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</si>
  <si>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</si>
  <si>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</si>
  <si>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</si>
  <si>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</si>
  <si>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</si>
  <si>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</si>
  <si>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</si>
  <si>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</si>
  <si>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</si>
  <si>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</si>
  <si>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</si>
  <si>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</si>
  <si>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</si>
  <si>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</si>
  <si>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</si>
  <si>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</si>
  <si>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</si>
  <si>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</si>
  <si>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</si>
  <si>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</si>
  <si>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</si>
  <si>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</si>
  <si>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</si>
  <si>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</si>
  <si>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</si>
  <si>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</si>
  <si>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</si>
  <si>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</si>
  <si>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</si>
  <si>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</si>
  <si>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</si>
  <si>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</si>
  <si>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</si>
  <si>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</si>
  <si>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</si>
  <si>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</si>
  <si>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</si>
  <si>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</si>
  <si>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</si>
  <si>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</si>
  <si>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</si>
  <si>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</si>
  <si>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</si>
  <si>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</si>
  <si>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</si>
  <si>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</si>
  <si>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</si>
  <si>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</si>
  <si>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</si>
  <si>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</si>
  <si>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</si>
  <si>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</si>
  <si>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</si>
  <si>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</si>
  <si>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</si>
  <si>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</si>
  <si>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</si>
  <si>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</si>
  <si>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</si>
  <si>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</si>
  <si>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</si>
  <si>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</si>
  <si>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</si>
  <si>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</si>
  <si>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</si>
  <si>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</si>
  <si>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</si>
  <si>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</si>
  <si>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</si>
  <si>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</si>
  <si>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</si>
  <si>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</si>
  <si>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</si>
  <si>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</si>
  <si>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</si>
  <si>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</si>
  <si>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</si>
  <si>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</si>
  <si>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</si>
  <si>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</si>
  <si>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</si>
  <si>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</si>
  <si>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</si>
  <si>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</si>
  <si>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</si>
  <si>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</si>
  <si>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</si>
  <si>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</si>
  <si>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</si>
  <si>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</si>
  <si>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</si>
  <si>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</si>
  <si>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</si>
  <si>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</si>
  <si>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</si>
  <si>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</si>
  <si>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</si>
  <si>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</si>
  <si>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</si>
  <si>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</si>
  <si>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</si>
  <si>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</si>
  <si>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</si>
  <si>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</si>
  <si>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</si>
  <si>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</si>
  <si>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</si>
  <si>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</si>
  <si>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</si>
  <si>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</si>
  <si>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</si>
  <si>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</si>
  <si>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</si>
  <si>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</si>
  <si>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</si>
  <si>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</si>
  <si>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</si>
  <si>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</si>
  <si>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</si>
  <si>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</si>
  <si>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</si>
  <si>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</si>
  <si>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</si>
  <si>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</si>
  <si>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</si>
  <si>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</si>
  <si>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</si>
  <si>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</si>
  <si>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</si>
  <si>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</si>
  <si>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</si>
  <si>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</si>
  <si>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</si>
  <si>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</si>
  <si>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</si>
  <si>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</si>
  <si>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</si>
  <si>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</si>
  <si>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</si>
  <si>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</si>
  <si>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</si>
  <si>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</si>
  <si>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</si>
  <si>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</si>
  <si>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</si>
  <si>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</si>
  <si>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</si>
  <si>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</si>
  <si>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</si>
  <si>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</si>
  <si>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</si>
  <si>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</si>
  <si>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</si>
  <si>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</si>
  <si>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</si>
  <si>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</si>
  <si>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</si>
  <si>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</si>
  <si>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</si>
  <si>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</si>
  <si>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</si>
  <si>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</si>
  <si>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</si>
  <si>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</si>
  <si>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</si>
  <si>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</si>
  <si>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</si>
  <si>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</si>
  <si>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</si>
  <si>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</si>
  <si>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</si>
  <si>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</si>
  <si>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</si>
  <si>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</si>
  <si>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</si>
  <si>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</si>
  <si>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</si>
  <si>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</si>
  <si>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</si>
  <si>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</si>
  <si>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</si>
  <si>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</si>
  <si>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</si>
  <si>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</si>
  <si>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</si>
  <si>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</si>
  <si>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</si>
  <si>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</si>
  <si>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</si>
  <si>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</si>
  <si>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</si>
  <si>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</si>
  <si>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</si>
  <si>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</si>
  <si>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</si>
  <si>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</si>
  <si>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</si>
  <si>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</si>
  <si>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</si>
  <si>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</si>
  <si>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</si>
  <si>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</si>
  <si>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</si>
  <si>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</si>
  <si>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</si>
  <si>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</si>
  <si>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</si>
  <si>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</si>
  <si>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</si>
  <si>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</si>
  <si>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</si>
  <si>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</si>
  <si>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</si>
  <si>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</si>
  <si>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</si>
  <si>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</si>
  <si>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</si>
  <si>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</si>
  <si>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</si>
  <si>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</si>
  <si>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</si>
  <si>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</si>
  <si>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</si>
  <si>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</si>
  <si>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</si>
  <si>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</si>
  <si>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</si>
  <si>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</si>
  <si>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</si>
  <si>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</si>
  <si>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</si>
  <si>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</si>
  <si>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</si>
  <si>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</si>
  <si>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</si>
  <si>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</si>
  <si>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</si>
  <si>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</si>
  <si>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</si>
  <si>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</si>
  <si>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</si>
  <si>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</si>
  <si>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</si>
  <si>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</si>
  <si>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</si>
  <si>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</si>
  <si>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</si>
  <si>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</si>
  <si>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</si>
  <si>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</si>
  <si>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</si>
  <si>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</si>
  <si>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</si>
  <si>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</si>
  <si>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</si>
  <si>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</si>
  <si>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</si>
  <si>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</si>
  <si>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</si>
  <si>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</si>
  <si>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</si>
  <si>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</si>
  <si>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</si>
  <si>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</si>
  <si>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</si>
  <si>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</si>
  <si>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</si>
  <si>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</si>
  <si>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</si>
  <si>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</si>
  <si>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</si>
  <si>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</si>
  <si>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</si>
  <si>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</si>
  <si>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</si>
  <si>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</si>
  <si>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</si>
  <si>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</si>
  <si>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</si>
  <si>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</si>
  <si>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</si>
  <si>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</si>
  <si>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</si>
  <si>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</si>
  <si>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</si>
  <si>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</si>
  <si>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</si>
  <si>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</si>
  <si>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</si>
  <si>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</si>
  <si>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</si>
  <si>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</si>
  <si>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</si>
  <si>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</si>
  <si>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</si>
  <si>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</si>
  <si>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</si>
  <si>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</si>
  <si>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</si>
  <si>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</si>
  <si>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</si>
  <si>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</si>
  <si>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</si>
  <si>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</si>
  <si>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</si>
  <si>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</si>
  <si>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</si>
  <si>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</si>
  <si>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</si>
  <si>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</si>
  <si>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</si>
  <si>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</si>
  <si>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</si>
  <si>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</si>
  <si>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</si>
  <si>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</si>
  <si>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</si>
  <si>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</si>
  <si>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</si>
  <si>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</si>
  <si>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</si>
  <si>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</si>
  <si>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</si>
  <si>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</si>
  <si>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</si>
  <si>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</si>
  <si>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</si>
  <si>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</si>
  <si>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</si>
  <si>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</si>
  <si>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</si>
  <si>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</si>
  <si>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</si>
  <si>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</si>
  <si>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</si>
  <si>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</si>
  <si>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</si>
  <si>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</si>
  <si>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</si>
  <si>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</si>
  <si>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</si>
  <si>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</si>
  <si>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</si>
  <si>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</si>
  <si>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</si>
  <si>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</si>
  <si>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</si>
  <si>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</si>
  <si>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</si>
  <si>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</si>
  <si>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</si>
  <si>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</si>
  <si>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</si>
  <si>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</si>
  <si>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</si>
  <si>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</si>
  <si>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</si>
  <si>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</si>
  <si>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</si>
  <si>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</si>
  <si>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</si>
  <si>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</si>
  <si>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</si>
  <si>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</si>
  <si>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</si>
  <si>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</si>
  <si>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</si>
  <si>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</si>
  <si>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</si>
  <si>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</si>
  <si>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</si>
  <si>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</si>
  <si>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</si>
  <si>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</si>
  <si>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</si>
  <si>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</si>
  <si>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</si>
  <si>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</si>
  <si>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</si>
  <si>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</si>
  <si>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</si>
  <si>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</si>
  <si>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</si>
  <si>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</si>
  <si>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</si>
  <si>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</si>
  <si>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</si>
  <si>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</si>
  <si>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</si>
  <si>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</si>
  <si>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</si>
  <si>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</si>
  <si>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</si>
  <si>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</si>
  <si>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</si>
  <si>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</si>
  <si>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</si>
  <si>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</si>
  <si>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</si>
  <si>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</si>
  <si>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</si>
  <si>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</si>
  <si>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</si>
  <si>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</si>
  <si>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</si>
  <si>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</si>
  <si>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</si>
  <si>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</si>
  <si>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</si>
  <si>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</si>
  <si>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</si>
  <si>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</si>
  <si>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</si>
  <si>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</si>
  <si>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</si>
  <si>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</si>
  <si>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</si>
  <si>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</si>
  <si>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</si>
  <si>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</si>
  <si>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</si>
  <si>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</si>
  <si>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</si>
  <si>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</si>
  <si>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</si>
  <si>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</si>
  <si>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</si>
  <si>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</si>
  <si>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</si>
  <si>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</si>
  <si>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</si>
  <si>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</si>
  <si>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</si>
  <si>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</si>
  <si>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</si>
  <si>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</si>
  <si>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</si>
  <si>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</si>
  <si>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</si>
  <si>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</si>
  <si>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</si>
  <si>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</si>
  <si>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</si>
  <si>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</si>
  <si>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</si>
  <si>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</si>
  <si>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</si>
  <si>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</si>
  <si>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</si>
  <si>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</si>
  <si>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</si>
  <si>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</si>
  <si>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</si>
  <si>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</si>
  <si>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</si>
  <si>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</si>
  <si>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</si>
  <si>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</si>
  <si>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</si>
  <si>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</si>
  <si>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</si>
  <si>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</si>
  <si>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</si>
  <si>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</si>
  <si>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</si>
  <si>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</si>
  <si>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</si>
  <si>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</si>
  <si>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</si>
  <si>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</si>
  <si>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</si>
  <si>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</si>
  <si>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</si>
  <si>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</si>
  <si>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</si>
  <si>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</si>
  <si>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</si>
  <si>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</si>
  <si>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</si>
  <si>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</si>
  <si>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</si>
  <si>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</si>
  <si>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</si>
  <si>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</si>
  <si>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</si>
  <si>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</si>
  <si>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</si>
  <si>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</si>
  <si>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</si>
  <si>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</si>
  <si>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</si>
  <si>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</si>
  <si>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</si>
  <si>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</si>
  <si>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</si>
  <si>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</si>
  <si>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</si>
  <si>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</si>
  <si>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</si>
  <si>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</si>
  <si>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</si>
  <si>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</si>
  <si>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</si>
  <si>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</si>
  <si>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</si>
  <si>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</si>
  <si>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</si>
  <si>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</si>
  <si>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</si>
  <si>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</si>
  <si>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</si>
  <si>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</si>
  <si>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</si>
  <si>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</si>
  <si>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</si>
  <si>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</si>
  <si>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</si>
  <si>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</si>
  <si>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</si>
  <si>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</si>
  <si>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</si>
  <si>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</si>
  <si>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</si>
  <si>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</si>
  <si>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</si>
  <si>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</si>
  <si>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</si>
  <si>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</si>
  <si>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</si>
  <si>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</si>
  <si>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</si>
  <si>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</si>
  <si>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</si>
  <si>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</si>
  <si>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</si>
  <si>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</si>
  <si>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</si>
  <si>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</si>
  <si>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</si>
  <si>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</si>
  <si>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</si>
  <si>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</si>
  <si>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</si>
  <si>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</si>
  <si>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</si>
  <si>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</si>
  <si>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</si>
  <si>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</si>
  <si>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</si>
  <si>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</si>
  <si>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</si>
  <si>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</si>
  <si>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</si>
  <si>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</si>
  <si>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</si>
  <si>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</si>
  <si>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</si>
  <si>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</si>
  <si>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</si>
  <si>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</si>
  <si>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</si>
  <si>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</si>
  <si>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</si>
  <si>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</si>
  <si>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</si>
  <si>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</si>
  <si>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</si>
  <si>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</si>
  <si>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</si>
  <si>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</si>
  <si>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</si>
  <si>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</si>
  <si>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</si>
  <si>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</si>
  <si>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</si>
  <si>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</si>
  <si>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</si>
  <si>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</si>
  <si>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</si>
  <si>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</si>
  <si>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</si>
  <si>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</si>
  <si>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</si>
  <si>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</si>
  <si>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</si>
  <si>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</si>
  <si>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</si>
  <si>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</si>
  <si>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</si>
  <si>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</si>
  <si>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</si>
  <si>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</si>
  <si>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</si>
  <si>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</si>
  <si>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</si>
  <si>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</si>
  <si>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</si>
  <si>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</si>
  <si>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</si>
  <si>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</si>
  <si>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</si>
  <si>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</si>
  <si>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</si>
  <si>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</si>
  <si>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</si>
  <si>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</si>
  <si>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</si>
  <si>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</si>
  <si>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</si>
  <si>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</si>
  <si>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</si>
  <si>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</si>
  <si>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</si>
  <si>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</si>
  <si>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</si>
  <si>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</si>
  <si>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</si>
  <si>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</si>
  <si>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</si>
  <si>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</si>
  <si>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</si>
  <si>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</si>
  <si>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</si>
  <si>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</si>
  <si>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</si>
  <si>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</si>
  <si>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</si>
  <si>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</si>
  <si>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</si>
  <si>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</si>
  <si>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</si>
  <si>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</si>
  <si>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</si>
  <si>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</si>
  <si>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</si>
  <si>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</si>
  <si>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</si>
  <si>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</si>
  <si>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</si>
  <si>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</si>
  <si>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</si>
  <si>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</si>
  <si>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</si>
  <si>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</si>
  <si>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</si>
  <si>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</si>
  <si>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</si>
  <si>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</si>
  <si>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</si>
  <si>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</si>
  <si>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</si>
  <si>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</si>
  <si>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</si>
  <si>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</si>
  <si>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</si>
  <si>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</si>
  <si>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</si>
  <si>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</si>
  <si>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</si>
  <si>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</si>
  <si>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</si>
  <si>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</si>
  <si>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</si>
  <si>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</si>
  <si>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</si>
  <si>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</si>
  <si>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</si>
  <si>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</si>
  <si>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</si>
  <si>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</si>
  <si>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</si>
  <si>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</si>
  <si>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</si>
  <si>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</si>
  <si>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</si>
  <si>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</si>
  <si>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</si>
  <si>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</si>
  <si>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</si>
  <si>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</si>
  <si>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</si>
  <si>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</si>
  <si>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</si>
  <si>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</si>
  <si>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</si>
  <si>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</si>
  <si>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</si>
  <si>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</si>
  <si>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</si>
  <si>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</si>
  <si>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</si>
  <si>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</si>
  <si>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</si>
  <si>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</si>
  <si>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</si>
  <si>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</si>
  <si>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</si>
  <si>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</si>
  <si>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</si>
  <si>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</si>
  <si>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</si>
  <si>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</si>
  <si>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</si>
  <si>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</si>
  <si>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</si>
  <si>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</si>
  <si>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</si>
  <si>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</si>
  <si>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</si>
  <si>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</si>
  <si>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</si>
  <si>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</si>
  <si>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</si>
  <si>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</si>
  <si>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</si>
  <si>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</si>
  <si>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</si>
  <si>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</si>
  <si>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</si>
  <si>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</si>
  <si>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</si>
  <si>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</si>
  <si>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</si>
  <si>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</si>
  <si>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</si>
  <si>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</si>
  <si>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</si>
  <si>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</si>
  <si>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</si>
  <si>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</si>
  <si>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</si>
  <si>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</si>
  <si>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</si>
  <si>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</si>
  <si>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</si>
  <si>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</si>
  <si>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</si>
  <si>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</si>
  <si>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</si>
  <si>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</si>
  <si>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</si>
  <si>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</si>
  <si>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</si>
  <si>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</si>
  <si>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</si>
  <si>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</si>
  <si>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</si>
  <si>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</si>
  <si>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</si>
  <si>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</si>
  <si>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</si>
  <si>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</si>
  <si>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</si>
  <si>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</si>
  <si>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</si>
  <si>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</si>
  <si>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</si>
  <si>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</si>
  <si>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</si>
  <si>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</si>
  <si>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</si>
  <si>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</si>
  <si>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</si>
  <si>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</si>
  <si>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</si>
  <si>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</si>
  <si>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</si>
  <si>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</si>
  <si>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</si>
  <si>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</si>
  <si>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</si>
  <si>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</si>
  <si>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</si>
  <si>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</si>
  <si>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</si>
  <si>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</si>
  <si>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</si>
  <si>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</si>
  <si>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</si>
  <si>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</si>
  <si>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</si>
  <si>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</si>
  <si>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</si>
  <si>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</si>
  <si>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</si>
  <si>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</si>
  <si>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</si>
  <si>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</si>
  <si>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</si>
  <si>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</si>
  <si>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</si>
  <si>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</si>
  <si>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</si>
  <si>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</si>
  <si>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</si>
  <si>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</si>
  <si>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</si>
  <si>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</si>
  <si>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</si>
  <si>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</si>
  <si>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</si>
  <si>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</si>
  <si>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</si>
  <si>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</si>
  <si>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</si>
  <si>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</si>
  <si>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</si>
  <si>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</si>
  <si>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</si>
  <si>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</si>
  <si>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</si>
  <si>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</si>
  <si>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</si>
  <si>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</si>
  <si>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</si>
  <si>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</si>
  <si>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</si>
  <si>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</si>
  <si>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</si>
  <si>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</si>
  <si>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</si>
  <si>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</si>
  <si>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</si>
  <si>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</si>
  <si>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</si>
  <si>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</si>
  <si>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</si>
  <si>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</si>
  <si>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</si>
  <si>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</si>
  <si>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</si>
  <si>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</si>
  <si>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</si>
  <si>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</si>
  <si>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</si>
  <si>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</si>
  <si>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</si>
  <si>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</si>
  <si>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</si>
  <si>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</si>
  <si>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</si>
  <si>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</si>
  <si>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</si>
  <si>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</si>
  <si>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</si>
  <si>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</si>
  <si>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</si>
  <si>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</si>
  <si>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</si>
  <si>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</si>
  <si>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</si>
  <si>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</si>
  <si>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</si>
  <si>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</si>
  <si>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</si>
  <si>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</si>
  <si>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</si>
  <si>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</si>
  <si>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</si>
  <si>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</si>
  <si>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</si>
  <si>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</si>
  <si>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</si>
  <si>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</si>
  <si>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</si>
  <si>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</si>
  <si>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</si>
  <si>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</si>
  <si>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</si>
  <si>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</si>
  <si>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</si>
  <si>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</si>
  <si>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</si>
  <si>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</si>
  <si>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</si>
  <si>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</si>
  <si>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</si>
  <si>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</si>
  <si>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</si>
  <si>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</si>
  <si>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</si>
  <si>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</si>
  <si>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</si>
  <si>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</si>
  <si>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</si>
  <si>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</si>
  <si>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</si>
  <si>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</si>
  <si>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</si>
  <si>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</si>
  <si>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</si>
  <si>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</si>
  <si>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</si>
  <si>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</si>
  <si>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</si>
  <si>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</si>
  <si>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</si>
  <si>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</si>
  <si>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</si>
  <si>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</si>
  <si>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</si>
  <si>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</si>
  <si>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</si>
  <si>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</si>
  <si>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</si>
  <si>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</si>
  <si>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</si>
  <si>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</si>
  <si>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</si>
  <si>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</si>
  <si>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</si>
  <si>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</si>
  <si>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</si>
  <si>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</si>
  <si>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</si>
  <si>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</si>
  <si>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</si>
  <si>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</si>
  <si>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</si>
  <si>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</si>
  <si>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</si>
  <si>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</si>
  <si>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</si>
  <si>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</si>
  <si>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</si>
  <si>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</si>
  <si>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</si>
  <si>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</si>
  <si>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</si>
  <si>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</si>
  <si>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</si>
  <si>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</si>
  <si>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</si>
  <si>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</si>
  <si>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</si>
  <si>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</si>
  <si>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</si>
  <si>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</si>
  <si>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</si>
  <si>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</si>
  <si>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</si>
  <si>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</si>
  <si>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</si>
  <si>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</si>
  <si>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</si>
  <si>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</si>
  <si>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</si>
  <si>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</si>
  <si>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</si>
  <si>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</si>
  <si>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</si>
  <si>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</si>
  <si>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</si>
  <si>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</si>
  <si>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</si>
  <si>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</si>
  <si>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</si>
  <si>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</si>
  <si>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</si>
  <si>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</si>
  <si>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</si>
  <si>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</si>
  <si>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</si>
  <si>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</si>
  <si>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</si>
  <si>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</si>
  <si>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</si>
  <si>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</si>
  <si>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</si>
  <si>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</si>
  <si>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</si>
  <si>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</si>
  <si>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</si>
  <si>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</si>
  <si>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</si>
  <si>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</si>
  <si>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</si>
  <si>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</si>
  <si>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</si>
  <si>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</si>
  <si>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</si>
  <si>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</si>
  <si>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</si>
  <si>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</si>
  <si>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</si>
  <si>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</si>
  <si>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</si>
  <si>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</si>
  <si>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</si>
  <si>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</si>
  <si>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</si>
  <si>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</si>
  <si>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</si>
  <si>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</si>
  <si>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</si>
  <si>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</si>
  <si>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</si>
  <si>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</si>
  <si>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</si>
  <si>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</si>
  <si>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</si>
  <si>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</si>
  <si>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</si>
  <si>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</si>
  <si>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</si>
  <si>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</si>
  <si>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</si>
  <si>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</si>
  <si>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</si>
  <si>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</si>
  <si>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</si>
  <si>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</si>
  <si>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</si>
  <si>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</si>
  <si>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</si>
  <si>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</si>
  <si>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</si>
  <si>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</si>
  <si>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</si>
  <si>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</si>
  <si>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</si>
  <si>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</si>
  <si>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</si>
  <si>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</si>
  <si>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</si>
  <si>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</si>
  <si>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</si>
  <si>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</si>
  <si>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</si>
  <si>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</si>
  <si>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</si>
  <si>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</si>
  <si>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</si>
  <si>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</si>
  <si>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</si>
  <si>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</si>
  <si>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</si>
  <si>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</si>
  <si>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</si>
  <si>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</si>
  <si>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</si>
  <si>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</si>
  <si>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</si>
  <si>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</si>
  <si>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</si>
  <si>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</si>
  <si>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</si>
  <si>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</si>
  <si>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</si>
  <si>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</si>
  <si>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</si>
  <si>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</si>
  <si>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</si>
  <si>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</si>
  <si>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</si>
  <si>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</si>
  <si>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</si>
  <si>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</si>
  <si>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</si>
  <si>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</si>
  <si>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</si>
  <si>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</si>
  <si>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</si>
  <si>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</si>
  <si>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</si>
  <si>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</si>
  <si>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</si>
  <si>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</si>
  <si>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</si>
  <si>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</si>
  <si>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</si>
  <si>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</si>
  <si>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</si>
  <si>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</si>
  <si>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</si>
  <si>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</si>
  <si>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</si>
  <si>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</si>
  <si>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</si>
  <si>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</si>
  <si>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</si>
  <si>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</si>
  <si>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</si>
  <si>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</si>
  <si>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</si>
  <si>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</si>
  <si>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</si>
  <si>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</si>
  <si>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</si>
  <si>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</si>
  <si>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</si>
  <si>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</si>
  <si>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</si>
  <si>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</si>
  <si>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</si>
  <si>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</si>
  <si>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</si>
  <si>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</si>
  <si>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</si>
  <si>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</si>
  <si>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</si>
  <si>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</si>
  <si>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</si>
  <si>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</si>
  <si>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</si>
  <si>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</si>
  <si>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</si>
  <si>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</si>
  <si>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</si>
  <si>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</si>
  <si>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</si>
  <si>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</si>
  <si>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</si>
  <si>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</si>
  <si>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</si>
  <si>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</si>
  <si>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</si>
  <si>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</si>
  <si>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</si>
  <si>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</si>
  <si>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</si>
  <si>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</si>
  <si>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</si>
  <si>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</si>
  <si>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</si>
  <si>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</si>
  <si>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</si>
  <si>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</si>
  <si>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</si>
  <si>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</si>
  <si>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</si>
  <si>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</si>
  <si>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</si>
  <si>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</si>
  <si>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</si>
  <si>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</si>
  <si>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</si>
  <si>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</si>
  <si>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</si>
  <si>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</si>
  <si>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</si>
  <si>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</si>
  <si>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</si>
  <si>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</si>
  <si>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</si>
  <si>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</si>
  <si>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</si>
  <si>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</si>
  <si>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</si>
  <si>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</si>
  <si>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</si>
  <si>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</si>
  <si>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</si>
  <si>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</si>
  <si>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</si>
  <si>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</si>
  <si>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</si>
  <si>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</si>
  <si>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</si>
  <si>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</si>
  <si>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</si>
  <si>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</si>
  <si>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</si>
  <si>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</si>
  <si>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</si>
  <si>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</si>
  <si>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</si>
  <si>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</si>
  <si>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</si>
  <si>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</si>
  <si>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</si>
  <si>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</si>
  <si>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</si>
  <si>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</si>
  <si>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</si>
  <si>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</si>
  <si>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</si>
  <si>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</si>
  <si>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</si>
  <si>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</si>
  <si>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</si>
  <si>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</si>
  <si>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</si>
  <si>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</si>
  <si>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</si>
  <si>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</si>
  <si>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</si>
  <si>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</si>
  <si>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</si>
  <si>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</si>
  <si>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</si>
  <si>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</si>
  <si>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</si>
  <si>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</si>
  <si>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</si>
  <si>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</si>
  <si>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</si>
  <si>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</si>
  <si>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</si>
  <si>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</si>
  <si>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</si>
  <si>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</si>
  <si>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</si>
  <si>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</si>
  <si>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</si>
  <si>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</si>
  <si>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</si>
  <si>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</si>
  <si>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</si>
  <si>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</si>
  <si>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</si>
  <si>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</si>
  <si>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</si>
  <si>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</si>
  <si>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</si>
  <si>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</si>
  <si>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</si>
  <si>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</si>
  <si>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</si>
  <si>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</si>
  <si>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</si>
  <si>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</si>
  <si>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</si>
  <si>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</si>
  <si>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</si>
  <si>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</si>
  <si>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</si>
  <si>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</si>
  <si>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</si>
  <si>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</si>
  <si>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</si>
  <si>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</si>
  <si>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</si>
  <si>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</si>
  <si>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</si>
  <si>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</si>
  <si>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</si>
  <si>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</si>
  <si>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</si>
  <si>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</si>
  <si>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</si>
  <si>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</si>
  <si>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</si>
  <si>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</si>
  <si>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</si>
  <si>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</si>
  <si>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</si>
  <si>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</si>
  <si>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</si>
  <si>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</si>
  <si>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</si>
  <si>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</si>
  <si>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</si>
  <si>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</si>
  <si>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</si>
  <si>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</si>
  <si>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</si>
  <si>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</si>
  <si>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</si>
  <si>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</si>
  <si>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</si>
  <si>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</si>
  <si>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</si>
  <si>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</si>
  <si>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</si>
  <si>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</si>
  <si>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</si>
  <si>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</si>
  <si>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</si>
  <si>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</si>
  <si>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</si>
  <si>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</si>
  <si>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</si>
  <si>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</si>
  <si>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</si>
  <si>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</si>
  <si>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</si>
  <si>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</si>
  <si>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</si>
  <si>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</si>
  <si>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</si>
  <si>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</si>
  <si>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</si>
  <si>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</si>
  <si>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</si>
  <si>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</si>
  <si>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</si>
  <si>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</si>
  <si>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</si>
  <si>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</si>
  <si>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</si>
  <si>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</si>
  <si>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</si>
  <si>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</si>
  <si>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</si>
  <si>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</si>
  <si>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</si>
  <si>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</si>
  <si>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</si>
  <si>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</si>
  <si>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</si>
  <si>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</si>
  <si>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</si>
  <si>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</si>
  <si>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</si>
  <si>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</si>
  <si>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</si>
  <si>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</si>
  <si>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</si>
  <si>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</si>
  <si>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</si>
  <si>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</si>
  <si>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</si>
  <si>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</si>
  <si>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</si>
  <si>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</si>
  <si>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</si>
  <si>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</si>
  <si>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</si>
  <si>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</si>
  <si>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</si>
  <si>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</si>
  <si>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</si>
  <si>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</si>
  <si>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</si>
  <si>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</si>
  <si>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</si>
  <si>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</si>
  <si>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</si>
  <si>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</si>
  <si>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</si>
  <si>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</si>
  <si>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</si>
  <si>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</si>
  <si>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</si>
  <si>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</si>
  <si>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</si>
  <si>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</si>
  <si>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</si>
  <si>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</si>
  <si>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</si>
  <si>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</si>
  <si>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</si>
  <si>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</si>
  <si>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</si>
  <si>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</si>
  <si>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</si>
  <si>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</si>
  <si>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</si>
  <si>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</si>
  <si>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</si>
  <si>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</si>
  <si>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</si>
  <si>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</si>
  <si>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</si>
  <si>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</si>
  <si>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</si>
  <si>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</si>
  <si>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</si>
  <si>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</si>
  <si>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</si>
  <si>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</si>
  <si>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</si>
  <si>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</si>
  <si>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</si>
  <si>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</si>
  <si>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</si>
  <si>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</si>
  <si>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</si>
  <si>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</si>
  <si>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</si>
  <si>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</si>
  <si>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</si>
  <si>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</si>
  <si>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</si>
  <si>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</si>
  <si>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</si>
  <si>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</si>
  <si>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</si>
  <si>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</si>
  <si>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</si>
  <si>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</si>
  <si>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</si>
  <si>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</si>
  <si>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</si>
  <si>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</si>
  <si>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</si>
  <si>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</si>
  <si>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</si>
  <si>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</si>
  <si>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</si>
  <si>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</si>
  <si>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</si>
  <si>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</si>
  <si>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</si>
  <si>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</si>
  <si>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</si>
  <si>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</si>
  <si>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</si>
  <si>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</si>
  <si>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</si>
  <si>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</si>
  <si>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</si>
  <si>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</si>
  <si>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</si>
  <si>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</si>
  <si>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</si>
  <si>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</si>
  <si>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</si>
  <si>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</si>
  <si>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</si>
  <si>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</si>
  <si>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</si>
  <si>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</si>
  <si>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</si>
  <si>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</si>
  <si>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</si>
  <si>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</si>
  <si>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</si>
  <si>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</si>
  <si>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</si>
  <si>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</si>
  <si>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</si>
  <si>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</si>
  <si>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</si>
  <si>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</si>
  <si>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</si>
  <si>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</si>
  <si>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</si>
  <si>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</si>
  <si>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</si>
  <si>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</si>
  <si>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</si>
  <si>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</si>
  <si>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</si>
  <si>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</si>
  <si>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</si>
  <si>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</si>
  <si>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</si>
  <si>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</si>
  <si>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</si>
  <si>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</si>
  <si>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</si>
  <si>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</si>
  <si>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</si>
  <si>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</si>
  <si>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</si>
  <si>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</si>
  <si>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</si>
  <si>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</si>
  <si>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</si>
  <si>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</si>
  <si>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</si>
  <si>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</si>
  <si>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</si>
  <si>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</si>
  <si>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</si>
  <si>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</si>
  <si>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</si>
  <si>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</si>
  <si>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</si>
  <si>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</si>
  <si>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</si>
  <si>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</si>
  <si>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</si>
  <si>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</si>
  <si>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</si>
  <si>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</si>
  <si>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</si>
  <si>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</si>
  <si>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</si>
  <si>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</si>
  <si>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</si>
  <si>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</si>
  <si>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</si>
  <si>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</si>
  <si>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</si>
  <si>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</si>
  <si>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</si>
  <si>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</si>
  <si>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</si>
  <si>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</si>
  <si>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</si>
  <si>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</si>
  <si>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</si>
  <si>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</si>
  <si>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</si>
  <si>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</si>
  <si>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</si>
  <si>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</si>
  <si>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</si>
  <si>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</si>
  <si>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</si>
  <si>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</si>
  <si>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</si>
  <si>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</si>
  <si>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</si>
  <si>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</si>
  <si>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</si>
  <si>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</si>
  <si>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</si>
  <si>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</si>
  <si>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</si>
  <si>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</si>
  <si>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</si>
  <si>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</si>
  <si>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</si>
  <si>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</si>
  <si>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</si>
  <si>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</si>
  <si>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</si>
  <si>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</si>
  <si>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</si>
  <si>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</si>
  <si>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</si>
  <si>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</si>
  <si>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</si>
  <si>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</si>
  <si>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</si>
  <si>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</si>
  <si>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</si>
  <si>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</si>
  <si>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</si>
  <si>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</si>
  <si>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</si>
  <si>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</si>
  <si>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</si>
  <si>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</si>
  <si>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</si>
  <si>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</si>
  <si>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</si>
  <si>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</si>
  <si>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</si>
  <si>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</si>
  <si>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</si>
  <si>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</si>
  <si>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</si>
  <si>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</si>
  <si>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</si>
  <si>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</si>
  <si>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</si>
  <si>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</si>
  <si>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</si>
  <si>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</si>
  <si>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</si>
  <si>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</si>
  <si>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</si>
  <si>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</si>
  <si>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</si>
  <si>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</si>
  <si>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</si>
  <si>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</si>
  <si>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</si>
  <si>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</si>
  <si>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</si>
  <si>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</si>
  <si>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</si>
  <si>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</si>
  <si>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</si>
  <si>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</si>
  <si>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</si>
  <si>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</si>
  <si>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</si>
  <si>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</si>
  <si>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</si>
  <si>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</si>
  <si>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</si>
  <si>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</si>
  <si>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</si>
  <si>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</si>
  <si>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</si>
  <si>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</si>
  <si>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</si>
  <si>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</si>
  <si>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</si>
  <si>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</si>
  <si>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</si>
  <si>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</si>
  <si>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</si>
  <si>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</si>
  <si>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</si>
  <si>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</si>
  <si>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</si>
  <si>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</si>
  <si>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</si>
  <si>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</si>
  <si>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</si>
  <si>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</si>
  <si>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</si>
  <si>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</si>
  <si>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</si>
  <si>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</si>
  <si>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</si>
  <si>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</si>
  <si>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</si>
  <si>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</si>
  <si>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</si>
  <si>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</si>
  <si>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</si>
  <si>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</si>
  <si>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</si>
  <si>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</si>
  <si>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</si>
  <si>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</si>
  <si>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</si>
  <si>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</si>
  <si>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</si>
  <si>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</si>
  <si>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</si>
  <si>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</si>
  <si>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</si>
  <si>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</si>
  <si>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</si>
  <si>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</si>
  <si>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</si>
  <si>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</si>
  <si>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</si>
  <si>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</si>
  <si>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</si>
  <si>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</si>
  <si>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</si>
  <si>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</si>
  <si>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</si>
  <si>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</si>
  <si>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</si>
  <si>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</si>
  <si>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</si>
  <si>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</si>
  <si>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</si>
  <si>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</si>
  <si>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</si>
  <si>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</si>
  <si>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</si>
  <si>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</si>
  <si>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</si>
  <si>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</si>
  <si>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</si>
  <si>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</si>
  <si>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</si>
  <si>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</si>
  <si>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</si>
  <si>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</si>
  <si>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</si>
  <si>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</si>
  <si>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</si>
  <si>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</si>
  <si>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</si>
  <si>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</si>
  <si>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</si>
  <si>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</si>
  <si>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</si>
  <si>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</si>
  <si>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</si>
  <si>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</si>
  <si>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</si>
  <si>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</si>
  <si>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</si>
  <si>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</si>
  <si>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</si>
  <si>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</si>
  <si>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</si>
  <si>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</si>
  <si>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</si>
  <si>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</si>
  <si>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</si>
  <si>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</si>
  <si>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</si>
  <si>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</si>
  <si>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</si>
  <si>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</si>
  <si>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</si>
  <si>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</si>
  <si>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</si>
  <si>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</si>
  <si>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</si>
  <si>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</si>
  <si>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</si>
  <si>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</si>
  <si>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</si>
  <si>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</si>
  <si>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</si>
  <si>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</si>
  <si>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</si>
  <si>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</si>
  <si>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</si>
  <si>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</si>
  <si>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</si>
  <si>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</si>
  <si>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</si>
  <si>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</si>
  <si>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</si>
  <si>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</si>
  <si>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</si>
  <si>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</si>
  <si>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</si>
  <si>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</si>
  <si>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</si>
  <si>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</si>
  <si>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</si>
  <si>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</si>
  <si>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</si>
  <si>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</si>
  <si>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</si>
  <si>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</si>
  <si>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</si>
  <si>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</si>
  <si>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</si>
  <si>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</si>
  <si>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</si>
  <si>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</si>
  <si>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</si>
  <si>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</si>
  <si>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</si>
  <si>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</si>
  <si>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</si>
  <si>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</si>
  <si>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</si>
  <si>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</si>
  <si>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</si>
  <si>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</si>
  <si>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</si>
  <si>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</si>
  <si>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</si>
  <si>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</si>
  <si>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</si>
  <si>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</si>
  <si>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</si>
  <si>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</si>
  <si>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</si>
  <si>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</si>
  <si>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</si>
  <si>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</si>
  <si>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</si>
  <si>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</si>
  <si>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</si>
  <si>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</si>
  <si>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</si>
  <si>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</si>
  <si>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</si>
  <si>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</si>
  <si>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</si>
  <si>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</si>
  <si>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</si>
  <si>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</si>
  <si>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</si>
  <si>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</si>
  <si>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</si>
  <si>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</si>
  <si>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</si>
  <si>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</si>
  <si>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</si>
  <si>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</si>
  <si>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</si>
  <si>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</si>
  <si>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</si>
  <si>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</si>
  <si>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</si>
  <si>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</si>
  <si>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</si>
  <si>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</si>
  <si>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</si>
  <si>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</si>
  <si>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</si>
  <si>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</si>
  <si>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</si>
  <si>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</si>
  <si>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</si>
  <si>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</si>
  <si>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</si>
  <si>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</si>
  <si>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</si>
  <si>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</si>
  <si>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</si>
  <si>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</si>
  <si>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</si>
  <si>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</si>
  <si>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</si>
  <si>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</si>
  <si>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</si>
  <si>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</si>
  <si>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</si>
  <si>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</si>
  <si>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</si>
  <si>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</si>
  <si>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</si>
  <si>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</si>
  <si>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</si>
  <si>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</si>
  <si>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</si>
  <si>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</si>
  <si>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</si>
  <si>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</si>
  <si>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</si>
  <si>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</si>
  <si>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</si>
  <si>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</si>
  <si>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</si>
  <si>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</si>
  <si>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</si>
  <si>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</si>
  <si>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</si>
  <si>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</si>
  <si>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</si>
  <si>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</si>
  <si>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</si>
  <si>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</si>
  <si>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</si>
  <si>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</si>
  <si>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</si>
  <si>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</si>
  <si>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</si>
  <si>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</si>
  <si>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</si>
  <si>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</si>
  <si>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</si>
  <si>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</si>
  <si>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</si>
  <si>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</si>
  <si>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</si>
  <si>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</si>
  <si>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</si>
  <si>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</si>
  <si>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</si>
  <si>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</si>
  <si>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</si>
  <si>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</si>
  <si>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</si>
  <si>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</si>
  <si>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</si>
  <si>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</si>
  <si>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</si>
  <si>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</si>
  <si>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</si>
  <si>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</si>
  <si>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</si>
  <si>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</si>
  <si>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</si>
  <si>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</si>
  <si>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</si>
  <si>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</si>
  <si>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</si>
  <si>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</si>
  <si>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</si>
  <si>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</si>
  <si>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</si>
  <si>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</si>
  <si>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</si>
  <si>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</si>
  <si>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</si>
  <si>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</si>
  <si>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</si>
  <si>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</si>
  <si>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</si>
  <si>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</si>
  <si>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</si>
  <si>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</si>
  <si>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</si>
  <si>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</si>
  <si>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</si>
  <si>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</si>
  <si>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</si>
  <si>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</si>
  <si>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</si>
  <si>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</si>
  <si>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</si>
  <si>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</si>
  <si>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</si>
  <si>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</si>
  <si>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</si>
  <si>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</si>
  <si>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</si>
  <si>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</si>
  <si>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</si>
  <si>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</si>
  <si>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</si>
  <si>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</si>
  <si>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</si>
  <si>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</si>
  <si>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</si>
  <si>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</si>
  <si>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</si>
  <si>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</si>
  <si>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</si>
  <si>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</si>
  <si>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</si>
  <si>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</si>
  <si>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</si>
  <si>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</si>
  <si>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</si>
  <si>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</si>
  <si>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</si>
  <si>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</si>
  <si>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</si>
  <si>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</si>
  <si>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</si>
  <si>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</si>
  <si>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</si>
  <si>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</si>
  <si>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</si>
  <si>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</si>
  <si>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</si>
  <si>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</si>
  <si>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</si>
  <si>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</si>
  <si>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</si>
  <si>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</si>
  <si>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</si>
  <si>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</si>
  <si>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</si>
  <si>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</si>
  <si>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</si>
  <si>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</si>
  <si>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</si>
  <si>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</si>
  <si>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</si>
  <si>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</si>
  <si>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</si>
  <si>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</si>
  <si>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</si>
  <si>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</si>
  <si>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</si>
  <si>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</si>
  <si>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</si>
  <si>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</si>
  <si>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</si>
  <si>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</si>
  <si>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</si>
  <si>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</si>
  <si>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</si>
  <si>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</si>
  <si>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</si>
  <si>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</si>
  <si>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</si>
  <si>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</si>
  <si>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</si>
  <si>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</si>
  <si>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</si>
  <si>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</si>
  <si>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</si>
  <si>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</si>
  <si>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</si>
  <si>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</si>
  <si>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</si>
  <si>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</si>
  <si>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</si>
  <si>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</si>
  <si>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</si>
  <si>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</si>
  <si>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</si>
  <si>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</si>
  <si>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</si>
  <si>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</si>
  <si>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</si>
  <si>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</si>
  <si>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</si>
  <si>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</si>
  <si>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</si>
  <si>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</si>
  <si>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</si>
  <si>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</si>
  <si>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</si>
  <si>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</si>
  <si>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</si>
  <si>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</si>
  <si>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</si>
  <si>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</si>
  <si>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</si>
  <si>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</si>
  <si>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</si>
  <si>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</si>
  <si>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</si>
  <si>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</si>
  <si>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</si>
  <si>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</si>
  <si>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</si>
  <si>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</si>
  <si>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</si>
  <si>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</si>
  <si>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</si>
  <si>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</si>
  <si>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</si>
  <si>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</si>
  <si>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</si>
  <si>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</si>
  <si>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</si>
  <si>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</si>
  <si>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</si>
  <si>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</si>
  <si>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</si>
  <si>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</si>
  <si>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</si>
  <si>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</si>
  <si>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</si>
  <si>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</si>
  <si>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</si>
  <si>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</si>
  <si>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</si>
  <si>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</si>
  <si>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</si>
  <si>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</si>
  <si>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</si>
  <si>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</si>
  <si>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</si>
  <si>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</si>
  <si>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</si>
  <si>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</si>
  <si>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</si>
  <si>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</si>
  <si>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</si>
  <si>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</si>
  <si>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</si>
  <si>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</si>
  <si>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</si>
  <si>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</si>
  <si>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</si>
  <si>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</si>
  <si>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</si>
  <si>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</si>
  <si>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</si>
  <si>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</si>
  <si>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</si>
  <si>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</si>
  <si>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</si>
  <si>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</si>
  <si>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</si>
  <si>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</si>
  <si>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</si>
  <si>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</si>
  <si>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</si>
  <si>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</si>
  <si>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</si>
  <si>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</si>
  <si>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</si>
  <si>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</si>
  <si>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</si>
  <si>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</si>
  <si>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</si>
  <si>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</si>
  <si>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</si>
  <si>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</si>
  <si>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</si>
  <si>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</si>
  <si>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</si>
  <si>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</si>
  <si>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</si>
  <si>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</si>
  <si>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</si>
  <si>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</si>
  <si>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</si>
  <si>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</si>
  <si>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</si>
  <si>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</si>
  <si>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</si>
  <si>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</si>
  <si>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</si>
  <si>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</si>
  <si>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</si>
  <si>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</si>
  <si>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</si>
  <si>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</si>
  <si>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</si>
  <si>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</si>
  <si>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</si>
  <si>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</si>
  <si>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</si>
  <si>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</si>
  <si>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</si>
  <si>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</si>
  <si>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</si>
  <si>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</si>
  <si>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</si>
  <si>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</si>
  <si>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</si>
  <si>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</si>
  <si>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</si>
  <si>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</si>
  <si>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</si>
  <si>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</si>
  <si>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</si>
  <si>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</si>
  <si>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</si>
  <si>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</si>
  <si>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</si>
  <si>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</si>
  <si>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</si>
  <si>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</si>
  <si>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</si>
  <si>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</si>
  <si>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</si>
  <si>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</si>
  <si>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</si>
  <si>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</si>
  <si>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</si>
  <si>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</si>
  <si>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</si>
  <si>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</si>
  <si>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</si>
  <si>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</si>
  <si>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</si>
  <si>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</si>
  <si>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</si>
  <si>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</si>
  <si>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</si>
  <si>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</si>
  <si>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</si>
  <si>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</si>
  <si>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</si>
  <si>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</si>
  <si>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</si>
  <si>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</si>
  <si>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</si>
  <si>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</si>
  <si>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</si>
  <si>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</si>
  <si>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</si>
  <si>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</si>
  <si>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</si>
  <si>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</si>
  <si>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</si>
  <si>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</si>
  <si>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</si>
  <si>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</si>
  <si>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</si>
  <si>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</si>
  <si>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</si>
  <si>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</si>
  <si>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</si>
  <si>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</si>
  <si>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</si>
  <si>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</si>
  <si>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</si>
  <si>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</si>
  <si>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</si>
  <si>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</si>
  <si>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</si>
  <si>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</si>
  <si>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</si>
  <si>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</si>
  <si>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</si>
  <si>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</si>
  <si>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</si>
  <si>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</si>
  <si>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</si>
  <si>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</si>
  <si>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</si>
  <si>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</si>
  <si>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</si>
  <si>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</si>
  <si>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</si>
  <si>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</si>
  <si>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</si>
  <si>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</si>
  <si>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</si>
  <si>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</si>
  <si>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</si>
  <si>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</si>
  <si>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</si>
  <si>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</si>
  <si>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</si>
  <si>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</si>
  <si>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</si>
  <si>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</si>
  <si>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</si>
  <si>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</si>
  <si>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</si>
  <si>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</si>
  <si>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</si>
  <si>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</si>
  <si>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</si>
  <si>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</si>
  <si>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</si>
  <si>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</si>
  <si>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</si>
  <si>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</si>
  <si>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</si>
  <si>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</si>
  <si>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</si>
  <si>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</si>
  <si>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</si>
  <si>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</si>
  <si>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</si>
  <si>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</si>
  <si>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</si>
  <si>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</si>
  <si>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</si>
  <si>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</si>
  <si>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</si>
  <si>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</si>
  <si>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</si>
  <si>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</si>
  <si>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</si>
  <si>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</si>
  <si>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</si>
  <si>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</si>
  <si>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</si>
  <si>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</si>
  <si>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</si>
  <si>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</si>
  <si>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</si>
  <si>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</si>
  <si>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</si>
  <si>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</si>
  <si>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</si>
  <si>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</si>
  <si>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</si>
  <si>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</si>
  <si>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</si>
  <si>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</si>
  <si>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</si>
  <si>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</si>
  <si>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</si>
  <si>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</si>
  <si>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</si>
  <si>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</si>
  <si>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</si>
  <si>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</si>
  <si>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</si>
  <si>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</si>
  <si>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</si>
  <si>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</si>
  <si>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</si>
  <si>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</si>
  <si>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</si>
  <si>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</si>
  <si>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</si>
  <si>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</si>
  <si>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</si>
  <si>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</si>
  <si>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</si>
  <si>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</si>
  <si>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</si>
  <si>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</si>
  <si>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</si>
  <si>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</si>
  <si>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</si>
  <si>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</si>
  <si>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</si>
  <si>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</si>
  <si>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</si>
  <si>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</si>
  <si>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</si>
  <si>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</si>
  <si>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</si>
  <si>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</si>
  <si>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</si>
  <si>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</si>
  <si>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</si>
  <si>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</si>
  <si>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</si>
  <si>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</si>
  <si>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</si>
  <si>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</si>
  <si>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</si>
  <si>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</si>
  <si>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</si>
  <si>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</si>
  <si>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</si>
  <si>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</si>
  <si>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</si>
  <si>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</si>
  <si>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</si>
  <si>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</si>
  <si>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</si>
  <si>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</si>
  <si>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</si>
  <si>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</si>
  <si>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</si>
  <si>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</si>
  <si>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</si>
  <si>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</si>
  <si>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</si>
  <si>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</si>
  <si>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</si>
  <si>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</si>
  <si>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</si>
  <si>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</si>
  <si>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</si>
  <si>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</si>
  <si>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</si>
  <si>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</si>
  <si>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</si>
  <si>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</si>
  <si>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</si>
  <si>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</si>
  <si>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</si>
  <si>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</si>
  <si>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</si>
  <si>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</si>
  <si>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</si>
  <si>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</si>
  <si>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</si>
  <si>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</si>
  <si>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</si>
  <si>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</si>
  <si>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</si>
  <si>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</si>
  <si>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</si>
  <si>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</si>
  <si>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</si>
  <si>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</si>
  <si>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</si>
  <si>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</si>
  <si>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</si>
  <si>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</si>
  <si>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</si>
  <si>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</si>
  <si>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</si>
  <si>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</si>
  <si>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</si>
  <si>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</si>
  <si>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</si>
  <si>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</si>
  <si>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</si>
  <si>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</si>
  <si>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</si>
  <si>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</si>
  <si>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</si>
  <si>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</si>
  <si>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</si>
  <si>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</si>
  <si>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</si>
  <si>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</si>
  <si>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</si>
  <si>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</si>
  <si>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</si>
  <si>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</si>
  <si>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</si>
  <si>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</si>
  <si>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</si>
  <si>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</si>
  <si>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</si>
  <si>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</si>
  <si>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</si>
  <si>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</si>
  <si>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</si>
  <si>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</si>
  <si>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</si>
  <si>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</si>
  <si>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</si>
  <si>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</si>
  <si>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</si>
  <si>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</si>
  <si>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</si>
  <si>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</si>
  <si>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</si>
  <si>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</si>
  <si>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</si>
  <si>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</si>
  <si>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</si>
  <si>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</si>
  <si>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</si>
  <si>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</si>
  <si>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</si>
  <si>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</si>
  <si>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</si>
  <si>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</si>
  <si>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</si>
  <si>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</si>
  <si>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</si>
  <si>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</si>
  <si>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</si>
  <si>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</si>
  <si>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</si>
  <si>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</si>
  <si>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</si>
  <si>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</si>
  <si>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</si>
  <si>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</si>
  <si>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</si>
  <si>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</si>
  <si>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</si>
  <si>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</si>
  <si>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</si>
  <si>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</si>
  <si>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</si>
  <si>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</si>
  <si>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</si>
  <si>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</si>
  <si>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</si>
  <si>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</si>
  <si>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</si>
  <si>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</si>
  <si>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</si>
  <si>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</si>
  <si>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</si>
  <si>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</si>
  <si>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</si>
  <si>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</si>
  <si>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</si>
  <si>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</si>
  <si>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</si>
  <si>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</si>
  <si>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</si>
  <si>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</si>
  <si>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</si>
  <si>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</si>
  <si>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</si>
  <si>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</si>
  <si>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</si>
  <si>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</si>
  <si>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</si>
  <si>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</si>
  <si>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</si>
  <si>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</si>
  <si>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</si>
  <si>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</si>
  <si>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</si>
  <si>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</si>
  <si>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</si>
  <si>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</si>
  <si>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</si>
  <si>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</si>
  <si>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</si>
  <si>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</si>
  <si>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</si>
  <si>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</si>
  <si>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</si>
  <si>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</si>
  <si>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</si>
  <si>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</si>
  <si>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</si>
  <si>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</si>
  <si>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</si>
  <si>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</si>
  <si>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</si>
  <si>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</si>
  <si>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</si>
  <si>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</si>
  <si>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</si>
  <si>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</si>
  <si>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</si>
  <si>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</si>
  <si>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</si>
  <si>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</si>
  <si>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</si>
  <si>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</si>
  <si>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</si>
  <si>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</si>
  <si>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</si>
  <si>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</si>
  <si>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</si>
  <si>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</si>
  <si>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</si>
  <si>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</si>
  <si>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</si>
  <si>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</si>
  <si>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</si>
  <si>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</si>
  <si>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</si>
  <si>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</si>
  <si>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</si>
  <si>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</si>
  <si>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</si>
  <si>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</si>
  <si>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</si>
  <si>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</si>
  <si>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</si>
  <si>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</si>
  <si>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</si>
  <si>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</si>
  <si>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</si>
  <si>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</si>
  <si>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</si>
  <si>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</si>
  <si>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</si>
  <si>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</si>
  <si>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</si>
  <si>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</si>
  <si>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</si>
  <si>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</si>
  <si>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</si>
  <si>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</si>
  <si>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</si>
  <si>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</si>
  <si>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</si>
  <si>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</si>
  <si>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</si>
  <si>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</si>
  <si>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</si>
  <si>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</si>
  <si>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</si>
  <si>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</si>
  <si>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</si>
  <si>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</si>
  <si>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</si>
  <si>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</si>
  <si>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</si>
  <si>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</si>
  <si>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</si>
  <si>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</si>
  <si>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</si>
  <si>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</si>
  <si>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</si>
  <si>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</si>
  <si>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</si>
  <si>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</si>
  <si>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</si>
  <si>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</si>
  <si>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</si>
  <si>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</si>
  <si>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</si>
  <si>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</si>
  <si>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</si>
  <si>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</si>
  <si>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</si>
  <si>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</si>
  <si>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</si>
  <si>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</si>
  <si>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</si>
  <si>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</si>
  <si>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</si>
  <si>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</si>
  <si>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</si>
  <si>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</si>
  <si>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</si>
  <si>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</si>
  <si>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</si>
  <si>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</si>
  <si>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</si>
  <si>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</si>
  <si>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</si>
  <si>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</si>
  <si>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</si>
  <si>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</si>
  <si>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</si>
  <si>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</si>
  <si>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</si>
  <si>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</si>
  <si>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</si>
  <si>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</si>
  <si>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</si>
  <si>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</si>
  <si>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</si>
  <si>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</si>
  <si>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</si>
  <si>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</si>
  <si>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</si>
  <si>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</si>
  <si>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</si>
  <si>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</si>
  <si>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</si>
  <si>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</si>
  <si>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</si>
  <si>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</si>
  <si>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</si>
  <si>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</si>
  <si>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</si>
  <si>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</si>
  <si>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</si>
  <si>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</si>
  <si>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</si>
  <si>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</si>
  <si>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</si>
  <si>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</si>
  <si>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</si>
  <si>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</si>
  <si>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</si>
  <si>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</si>
  <si>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</si>
  <si>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</si>
  <si>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</si>
  <si>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</si>
  <si>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</si>
  <si>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</si>
  <si>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</si>
  <si>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</si>
  <si>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</si>
  <si>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</si>
  <si>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</si>
  <si>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</si>
  <si>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</si>
  <si>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</si>
  <si>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</si>
  <si>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</si>
  <si>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</si>
  <si>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</si>
  <si>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</si>
  <si>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</si>
  <si>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</si>
  <si>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</si>
  <si>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</si>
  <si>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</si>
  <si>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</si>
  <si>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</si>
  <si>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</si>
  <si>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</si>
  <si>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</si>
  <si>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</si>
  <si>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</si>
  <si>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</si>
  <si>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</si>
  <si>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</si>
  <si>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</si>
  <si>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</si>
  <si>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</si>
  <si>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</si>
  <si>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</si>
  <si>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</si>
  <si>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</si>
  <si>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</si>
  <si>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</si>
  <si>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</si>
  <si>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</si>
  <si>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</si>
  <si>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</si>
  <si>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</si>
  <si>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</si>
  <si>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</si>
  <si>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</si>
  <si>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</si>
  <si>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</si>
  <si>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</si>
  <si>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</si>
  <si>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</si>
  <si>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</si>
  <si>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</si>
  <si>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</si>
  <si>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</si>
  <si>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</si>
  <si>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</si>
  <si>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</si>
  <si>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</si>
  <si>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</si>
  <si>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</si>
  <si>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</si>
  <si>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</si>
  <si>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</si>
  <si>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</si>
  <si>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</si>
  <si>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</si>
  <si>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</si>
  <si>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</si>
  <si>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</si>
  <si>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</si>
  <si>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</si>
  <si>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</si>
  <si>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</si>
  <si>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</si>
  <si>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</si>
  <si>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</si>
  <si>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</si>
  <si>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</si>
  <si>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</si>
  <si>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</si>
  <si>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</si>
  <si>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</si>
  <si>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</si>
  <si>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</si>
  <si>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</si>
  <si>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</si>
  <si>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</si>
  <si>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</si>
  <si>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</si>
  <si>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</si>
  <si>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</si>
  <si>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</si>
  <si>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</si>
  <si>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</si>
  <si>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</si>
  <si>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</si>
  <si>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</si>
  <si>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</si>
  <si>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</si>
  <si>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</si>
  <si>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</si>
  <si>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</si>
  <si>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</si>
  <si>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</si>
  <si>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</si>
  <si>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</si>
  <si>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</si>
  <si>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</si>
  <si>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</si>
  <si>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</si>
  <si>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</si>
  <si>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</si>
  <si>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</si>
  <si>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</si>
  <si>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</si>
  <si>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</si>
  <si>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</si>
  <si>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</si>
  <si>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</si>
  <si>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</si>
  <si>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</si>
  <si>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</si>
  <si>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</si>
  <si>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</si>
  <si>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</si>
  <si>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</si>
  <si>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</si>
  <si>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</si>
  <si>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</si>
  <si>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</si>
  <si>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</si>
  <si>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</si>
  <si>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</si>
  <si>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</si>
  <si>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</si>
  <si>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</si>
  <si>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</si>
  <si>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</si>
  <si>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</si>
  <si>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</si>
  <si>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</si>
  <si>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</si>
  <si>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</si>
  <si>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</si>
  <si>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</si>
  <si>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</si>
  <si>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</si>
  <si>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</si>
  <si>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</si>
  <si>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</si>
  <si>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</si>
  <si>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</si>
  <si>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</si>
  <si>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</si>
  <si>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</si>
  <si>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</si>
  <si>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</si>
  <si>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</si>
  <si>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</si>
  <si>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</si>
  <si>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</si>
  <si>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</si>
  <si>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</si>
  <si>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</si>
  <si>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</si>
  <si>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</si>
  <si>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</si>
  <si>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</si>
  <si>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</si>
  <si>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</si>
  <si>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</si>
  <si>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</si>
  <si>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</si>
  <si>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</si>
  <si>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</si>
  <si>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</si>
  <si>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</si>
  <si>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</si>
  <si>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</si>
  <si>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</si>
  <si>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</si>
  <si>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</si>
  <si>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</si>
  <si>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</si>
  <si>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</si>
  <si>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</si>
  <si>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</si>
  <si>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</si>
  <si>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</si>
  <si>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</si>
  <si>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</si>
  <si>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</si>
  <si>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</si>
  <si>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</si>
  <si>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</si>
  <si>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</si>
  <si>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</si>
  <si>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</si>
  <si>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</si>
  <si>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</si>
  <si>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</si>
  <si>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</si>
  <si>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</si>
  <si>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</si>
  <si>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</si>
  <si>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</si>
  <si>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</si>
  <si>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</si>
  <si>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</si>
  <si>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</si>
  <si>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</si>
  <si>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</si>
  <si>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</si>
  <si>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</si>
  <si>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</si>
  <si>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</si>
  <si>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</si>
  <si>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</si>
  <si>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</si>
  <si>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</si>
  <si>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</si>
  <si>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</si>
  <si>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</si>
  <si>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</si>
  <si>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</si>
  <si>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</si>
  <si>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</si>
  <si>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</si>
  <si>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</si>
  <si>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</si>
  <si>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</si>
  <si>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</si>
  <si>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</si>
  <si>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</si>
  <si>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</si>
  <si>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</si>
  <si>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</si>
  <si>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</si>
  <si>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</si>
  <si>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</si>
  <si>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</si>
  <si>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</si>
  <si>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</si>
  <si>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</si>
  <si>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</si>
  <si>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</si>
  <si>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</si>
  <si>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</si>
  <si>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</si>
  <si>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</si>
  <si>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</si>
  <si>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</si>
  <si>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</si>
  <si>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</si>
  <si>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</si>
  <si>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</si>
  <si>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</si>
  <si>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</si>
  <si>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</si>
  <si>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</si>
  <si>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</si>
  <si>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</si>
  <si>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</si>
  <si>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</si>
  <si>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</si>
  <si>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</si>
  <si>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</si>
  <si>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</si>
  <si>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</si>
  <si>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</si>
  <si>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</si>
  <si>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</si>
  <si>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</si>
  <si>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</si>
  <si>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</si>
  <si>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</si>
  <si>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</si>
  <si>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</si>
  <si>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</si>
  <si>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</si>
  <si>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</si>
  <si>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</si>
  <si>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</si>
  <si>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</si>
  <si>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</si>
  <si>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</si>
  <si>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</si>
  <si>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</si>
  <si>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</si>
  <si>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</si>
  <si>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</si>
  <si>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</si>
  <si>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</si>
  <si>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</si>
  <si>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</si>
  <si>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</si>
  <si>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</si>
  <si>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</si>
  <si>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</si>
  <si>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</si>
  <si>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</si>
  <si>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</si>
  <si>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</si>
  <si>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</si>
  <si>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</si>
  <si>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</si>
  <si>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</si>
  <si>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</si>
  <si>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</si>
  <si>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</si>
  <si>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</si>
  <si>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</si>
  <si>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</si>
  <si>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</si>
  <si>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</si>
  <si>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</si>
  <si>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</si>
  <si>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</si>
  <si>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</si>
  <si>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</si>
  <si>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</si>
  <si>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</si>
  <si>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</si>
  <si>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</si>
  <si>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</si>
  <si>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</si>
  <si>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</si>
  <si>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</si>
  <si>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</si>
  <si>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</si>
  <si>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</si>
  <si>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</si>
  <si>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</si>
  <si>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</si>
  <si>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</si>
  <si>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</si>
  <si>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</si>
  <si>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</si>
  <si>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</si>
  <si>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</si>
  <si>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</si>
  <si>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</si>
  <si>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</si>
  <si>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</si>
  <si>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</si>
  <si>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</si>
  <si>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</si>
  <si>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</si>
  <si>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</si>
  <si>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</si>
  <si>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</si>
  <si>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</si>
  <si>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</si>
  <si>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</si>
  <si>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</si>
  <si>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</si>
  <si>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</si>
  <si>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</si>
  <si>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</si>
  <si>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</si>
  <si>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</si>
  <si>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</si>
  <si>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</si>
  <si>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</si>
  <si>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</si>
  <si>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</si>
  <si>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</si>
  <si>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</si>
  <si>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</si>
  <si>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</si>
  <si>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</si>
  <si>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</si>
  <si>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</si>
  <si>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</si>
  <si>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</si>
  <si>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</si>
  <si>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</si>
  <si>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</si>
  <si>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</si>
  <si>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</si>
  <si>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</si>
  <si>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</si>
  <si>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</si>
  <si>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</si>
  <si>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</si>
  <si>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</si>
  <si>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</si>
  <si>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</si>
  <si>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</si>
  <si>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</si>
  <si>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</si>
  <si>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</si>
  <si>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</si>
  <si>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</si>
  <si>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</si>
  <si>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</si>
  <si>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</si>
  <si>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</si>
  <si>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</si>
  <si>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</si>
  <si>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</si>
  <si>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</si>
  <si>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</si>
  <si>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</si>
  <si>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</si>
  <si>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</si>
  <si>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</si>
  <si>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</si>
  <si>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</si>
  <si>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</si>
  <si>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</si>
  <si>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</si>
  <si>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</si>
  <si>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</si>
  <si>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</si>
  <si>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</si>
  <si>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</si>
  <si>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</si>
  <si>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</si>
  <si>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</si>
  <si>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</si>
  <si>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</si>
  <si>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</si>
  <si>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</si>
  <si>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</si>
  <si>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</si>
  <si>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</si>
  <si>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</si>
  <si>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</si>
  <si>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</si>
  <si>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</si>
  <si>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</si>
  <si>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</si>
  <si>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</si>
  <si>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</si>
  <si>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</si>
  <si>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</si>
  <si>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</si>
  <si>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</si>
  <si>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</si>
  <si>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</si>
  <si>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</si>
  <si>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</si>
  <si>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</si>
  <si>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</si>
  <si>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</si>
  <si>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</si>
  <si>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</si>
  <si>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</si>
  <si>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</si>
  <si>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</si>
  <si>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</si>
  <si>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</si>
  <si>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</si>
  <si>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</si>
  <si>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</si>
  <si>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</si>
  <si>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</si>
  <si>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</si>
  <si>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</si>
  <si>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</si>
  <si>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</si>
  <si>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</si>
  <si>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</si>
  <si>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</si>
  <si>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</si>
  <si>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</si>
  <si>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</si>
  <si>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</si>
  <si>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</si>
  <si>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</si>
  <si>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</si>
  <si>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</si>
  <si>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</si>
  <si>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</si>
  <si>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</si>
  <si>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</si>
  <si>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</si>
  <si>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</si>
  <si>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</si>
  <si>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</si>
  <si>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</si>
  <si>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</si>
  <si>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</si>
  <si>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</si>
  <si>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</si>
  <si>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</si>
  <si>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</si>
  <si>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</si>
  <si>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</si>
  <si>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</si>
  <si>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</si>
  <si>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</si>
  <si>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</si>
  <si>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</si>
  <si>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</si>
  <si>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</si>
  <si>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</si>
  <si>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</si>
  <si>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</si>
  <si>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</si>
  <si>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</si>
  <si>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</si>
  <si>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</si>
  <si>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</si>
  <si>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</si>
  <si>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</si>
  <si>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</si>
  <si>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</si>
  <si>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</si>
  <si>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</si>
  <si>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</si>
  <si>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</si>
  <si>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</si>
  <si>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</si>
  <si>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</si>
  <si>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</si>
  <si>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</si>
  <si>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</si>
  <si>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</si>
  <si>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</si>
  <si>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</si>
  <si>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</si>
  <si>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</si>
  <si>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</si>
  <si>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</si>
  <si>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</si>
  <si>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</si>
  <si>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</si>
  <si>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</si>
  <si>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</si>
  <si>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</si>
  <si>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</si>
  <si>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</si>
  <si>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</si>
  <si>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</si>
  <si>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</si>
  <si>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</si>
  <si>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</si>
  <si>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</si>
  <si>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</si>
  <si>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</si>
  <si>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</si>
  <si>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</si>
  <si>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</si>
  <si>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</si>
  <si>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</si>
  <si>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</si>
  <si>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</si>
  <si>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</si>
  <si>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</si>
  <si>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</si>
  <si>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</si>
  <si>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</si>
  <si>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</si>
  <si>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</si>
  <si>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</si>
  <si>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</si>
  <si>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</si>
  <si>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</si>
  <si>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</si>
  <si>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</si>
  <si>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</si>
  <si>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</si>
  <si>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</si>
  <si>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</si>
  <si>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</si>
  <si>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</si>
  <si>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</si>
  <si>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</si>
  <si>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</si>
  <si>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</si>
  <si>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</si>
  <si>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</si>
  <si>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</si>
  <si>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</si>
  <si>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</si>
  <si>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</si>
  <si>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</si>
  <si>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</si>
  <si>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</si>
  <si>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</si>
  <si>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</si>
  <si>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</si>
  <si>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</si>
  <si>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</si>
  <si>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</si>
  <si>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</si>
  <si>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</si>
  <si>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</si>
  <si>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</si>
  <si>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</si>
  <si>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</si>
  <si>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</si>
  <si>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</si>
  <si>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</si>
  <si>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</si>
  <si>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</si>
  <si>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</si>
  <si>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</si>
  <si>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</si>
  <si>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</si>
  <si>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</si>
  <si>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</si>
  <si>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</si>
  <si>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</si>
  <si>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</si>
  <si>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</si>
  <si>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</si>
  <si>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</si>
  <si>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</si>
  <si>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</si>
  <si>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</si>
  <si>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</si>
  <si>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</si>
  <si>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</si>
  <si>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</si>
  <si>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</si>
  <si>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</si>
  <si>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</si>
  <si>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</si>
  <si>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</si>
  <si>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</si>
  <si>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</si>
  <si>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</si>
  <si>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</si>
  <si>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</si>
  <si>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</si>
  <si>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</si>
  <si>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</si>
  <si>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</si>
  <si>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</si>
  <si>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</si>
  <si>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</si>
  <si>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</si>
  <si>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</si>
  <si>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</si>
  <si>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</si>
  <si>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</si>
  <si>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</si>
  <si>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</si>
  <si>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</si>
  <si>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</si>
  <si>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</si>
  <si>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</si>
  <si>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</si>
  <si>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</si>
  <si>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</si>
  <si>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</si>
  <si>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</si>
  <si>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</si>
  <si>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</si>
  <si>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</si>
  <si>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</si>
  <si>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</si>
  <si>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</si>
  <si>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</si>
  <si>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</si>
  <si>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</si>
  <si>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</si>
  <si>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</si>
  <si>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</si>
  <si>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</si>
  <si>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</si>
  <si>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</si>
  <si>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</si>
  <si>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</si>
  <si>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</si>
  <si>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</si>
  <si>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</si>
  <si>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</si>
  <si>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</si>
  <si>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</si>
  <si>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</si>
  <si>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</si>
  <si>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</si>
  <si>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</si>
  <si>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</si>
  <si>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</si>
  <si>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</si>
  <si>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</si>
  <si>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</si>
  <si>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</si>
  <si>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</si>
  <si>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</si>
  <si>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</si>
  <si>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</si>
  <si>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</si>
  <si>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</si>
  <si>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</si>
  <si>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</si>
  <si>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</si>
  <si>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</si>
  <si>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</si>
  <si>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</si>
  <si>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</si>
  <si>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</si>
  <si>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</si>
  <si>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</si>
  <si>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</si>
  <si>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</si>
  <si>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</si>
  <si>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</si>
  <si>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</si>
  <si>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</si>
  <si>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</si>
  <si>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</si>
  <si>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</si>
  <si>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</si>
  <si>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</si>
  <si>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</si>
  <si>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</si>
  <si>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</si>
  <si>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</si>
  <si>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</si>
  <si>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</si>
  <si>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</si>
  <si>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</si>
  <si>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</si>
  <si>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</si>
  <si>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</si>
  <si>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</si>
  <si>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</si>
  <si>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</si>
  <si>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</si>
  <si>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</si>
  <si>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</si>
  <si>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</si>
  <si>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</si>
  <si>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</si>
  <si>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</si>
  <si>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</si>
  <si>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</si>
  <si>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</si>
  <si>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</si>
  <si>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</si>
  <si>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</si>
  <si>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</si>
  <si>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</si>
  <si>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</si>
  <si>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</si>
  <si>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</si>
  <si>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</si>
  <si>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</si>
  <si>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</si>
  <si>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</si>
  <si>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</si>
  <si>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</si>
  <si>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</si>
  <si>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</si>
  <si>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</si>
  <si>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</si>
  <si>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</si>
  <si>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</si>
  <si>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</si>
  <si>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</si>
  <si>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</si>
  <si>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</si>
  <si>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</si>
  <si>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</si>
  <si>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</si>
  <si>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</si>
  <si>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</si>
  <si>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</si>
  <si>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</si>
  <si>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</si>
  <si>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</si>
  <si>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</si>
  <si>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</si>
  <si>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</si>
  <si>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</si>
  <si>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</si>
  <si>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</si>
  <si>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</si>
  <si>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</si>
  <si>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</si>
  <si>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</si>
  <si>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</si>
  <si>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</si>
  <si>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</si>
  <si>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</si>
  <si>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</si>
  <si>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</si>
  <si>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</si>
  <si>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</si>
  <si>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</si>
  <si>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</si>
  <si>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</si>
  <si>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</si>
  <si>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</si>
  <si>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</si>
  <si>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</si>
  <si>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</si>
  <si>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</si>
  <si>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</si>
  <si>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</si>
  <si>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</si>
  <si>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</si>
  <si>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</si>
  <si>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</si>
  <si>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</si>
  <si>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</si>
  <si>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</si>
  <si>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</si>
  <si>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</si>
  <si>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</si>
  <si>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</si>
  <si>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</si>
  <si>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</si>
  <si>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</si>
  <si>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</si>
  <si>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</si>
  <si>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</si>
  <si>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</si>
  <si>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</si>
  <si>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</si>
  <si>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</si>
  <si>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</si>
  <si>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</si>
  <si>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</si>
  <si>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</si>
  <si>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</si>
  <si>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</si>
  <si>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</si>
  <si>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</si>
  <si>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</si>
  <si>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</si>
  <si>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</si>
  <si>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</si>
  <si>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</si>
  <si>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</si>
  <si>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</si>
  <si>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</si>
  <si>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</si>
  <si>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</si>
  <si>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</si>
  <si>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</si>
  <si>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</si>
  <si>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</si>
  <si>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</si>
  <si>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</si>
  <si>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</si>
  <si>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</si>
  <si>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</si>
  <si>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</si>
  <si>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</si>
  <si>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</si>
  <si>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</si>
  <si>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</si>
  <si>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</si>
  <si>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</si>
  <si>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</si>
  <si>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</si>
  <si>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</si>
  <si>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</si>
  <si>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</si>
  <si>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</si>
  <si>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</si>
  <si>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</si>
  <si>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</si>
  <si>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</si>
  <si>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</si>
  <si>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</si>
  <si>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</si>
  <si>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</si>
  <si>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</si>
  <si>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</si>
  <si>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</si>
  <si>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</si>
  <si>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</si>
  <si>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</si>
  <si>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</si>
  <si>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</si>
  <si>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</si>
  <si>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</si>
  <si>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</si>
  <si>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</si>
  <si>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</si>
  <si>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</si>
  <si>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</si>
  <si>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</si>
  <si>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</si>
  <si>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</si>
  <si>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</si>
  <si>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</si>
  <si>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</si>
  <si>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</si>
  <si>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</si>
  <si>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</si>
  <si>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</si>
  <si>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</si>
  <si>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</si>
  <si>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</si>
  <si>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</si>
  <si>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</si>
  <si>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</si>
  <si>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</si>
  <si>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</si>
  <si>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</si>
  <si>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</si>
  <si>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</si>
  <si>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</si>
  <si>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</si>
  <si>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</si>
  <si>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</si>
  <si>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</si>
  <si>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</si>
  <si>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</si>
  <si>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</si>
  <si>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</si>
  <si>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</si>
  <si>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</si>
  <si>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</si>
  <si>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</si>
  <si>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</si>
  <si>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</si>
  <si>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</si>
  <si>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</si>
  <si>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</si>
  <si>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</si>
  <si>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</si>
  <si>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</si>
  <si>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</si>
  <si>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</si>
  <si>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</si>
  <si>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</si>
  <si>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</si>
  <si>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</si>
  <si>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</si>
  <si>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</si>
  <si>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</si>
  <si>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</si>
  <si>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</si>
  <si>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</si>
  <si>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</si>
  <si>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</si>
  <si>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</si>
  <si>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</si>
  <si>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</si>
  <si>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</si>
  <si>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</si>
  <si>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</si>
  <si>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</si>
  <si>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</si>
  <si>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</si>
  <si>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</si>
  <si>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</si>
  <si>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</si>
  <si>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</si>
  <si>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</si>
  <si>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</si>
  <si>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</si>
  <si>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</si>
  <si>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</si>
  <si>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</si>
  <si>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</si>
  <si>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</si>
  <si>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</si>
  <si>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</si>
  <si>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</si>
  <si>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</si>
  <si>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</si>
  <si>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</si>
  <si>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</si>
  <si>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</si>
  <si>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</si>
  <si>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</si>
  <si>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</si>
  <si>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</si>
  <si>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</si>
  <si>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</si>
  <si>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</si>
  <si>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</si>
  <si>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</si>
  <si>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</si>
  <si>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</si>
  <si>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</si>
  <si>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</si>
  <si>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</si>
  <si>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</si>
  <si>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</si>
  <si>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</si>
  <si>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</si>
  <si>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</si>
  <si>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</si>
  <si>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</si>
  <si>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</si>
  <si>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</si>
  <si>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</si>
  <si>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</si>
  <si>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</si>
  <si>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</si>
  <si>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</si>
  <si>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</si>
  <si>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</si>
  <si>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</si>
  <si>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</si>
  <si>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</si>
  <si>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</si>
  <si>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</si>
  <si>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</si>
  <si>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</si>
  <si>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</si>
  <si>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</si>
  <si>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</si>
  <si>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</si>
  <si>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</si>
  <si>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</si>
  <si>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</si>
  <si>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</si>
  <si>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</si>
  <si>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</si>
  <si>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</si>
  <si>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</si>
  <si>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</si>
  <si>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</si>
  <si>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</si>
  <si>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</si>
  <si>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</si>
  <si>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</si>
  <si>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</si>
  <si>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</si>
  <si>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</si>
  <si>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</si>
  <si>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</si>
  <si>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</si>
  <si>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</si>
  <si>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</si>
  <si>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</si>
  <si>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</si>
  <si>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</si>
  <si>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</si>
  <si>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</si>
  <si>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</si>
  <si>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</si>
  <si>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</si>
  <si>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</si>
  <si>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</si>
  <si>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</si>
  <si>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</si>
  <si>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</si>
  <si>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</si>
  <si>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</si>
  <si>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</si>
  <si>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</si>
  <si>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</si>
  <si>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</si>
  <si>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</si>
  <si>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</si>
  <si>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</si>
  <si>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</si>
  <si>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</si>
  <si>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</si>
  <si>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</si>
  <si>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</si>
  <si>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</si>
  <si>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</si>
  <si>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</si>
  <si>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</si>
  <si>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</si>
  <si>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</si>
  <si>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</si>
  <si>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</si>
  <si>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</si>
  <si>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</si>
  <si>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</si>
  <si>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</si>
  <si>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</si>
  <si>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</si>
  <si>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</si>
  <si>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</si>
  <si>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</si>
  <si>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</si>
  <si>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</si>
  <si>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</si>
  <si>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</si>
  <si>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</si>
  <si>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</si>
  <si>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</si>
  <si>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</si>
  <si>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</si>
  <si>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</si>
  <si>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</si>
  <si>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</si>
  <si>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</si>
  <si>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</si>
  <si>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</si>
  <si>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</si>
  <si>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</si>
  <si>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</si>
  <si>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</si>
  <si>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</si>
  <si>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</si>
  <si>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</si>
  <si>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</si>
  <si>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</si>
  <si>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</si>
  <si>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</si>
  <si>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</si>
  <si>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</si>
  <si>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</si>
  <si>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</si>
  <si>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</si>
  <si>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</si>
  <si>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</si>
  <si>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</si>
  <si>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</si>
  <si>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</si>
  <si>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</si>
  <si>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</si>
  <si>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</si>
  <si>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</si>
  <si>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</si>
  <si>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</si>
  <si>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</si>
  <si>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</si>
  <si>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</si>
  <si>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</si>
  <si>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</si>
  <si>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</si>
  <si>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</si>
  <si>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</si>
  <si>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</si>
  <si>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</si>
  <si>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</si>
  <si>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</si>
  <si>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</si>
  <si>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</si>
  <si>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</si>
  <si>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</si>
  <si>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</si>
  <si>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</si>
  <si>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</si>
  <si>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</si>
  <si>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</si>
  <si>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</si>
  <si>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</si>
  <si>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</si>
  <si>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</si>
  <si>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</si>
  <si>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</si>
  <si>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</si>
  <si>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</si>
  <si>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</si>
  <si>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</si>
  <si>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</si>
  <si>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</si>
  <si>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</si>
  <si>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</si>
  <si>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</si>
  <si>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</si>
  <si>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</si>
  <si>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</si>
  <si>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</si>
  <si>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</si>
  <si>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</si>
  <si>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</si>
  <si>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</si>
  <si>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</si>
  <si>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</si>
  <si>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</si>
  <si>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</si>
  <si>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</si>
  <si>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</si>
  <si>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</si>
  <si>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</si>
  <si>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</si>
  <si>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</si>
  <si>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</si>
  <si>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</si>
  <si>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</si>
  <si>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</si>
  <si>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</si>
  <si>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</si>
  <si>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</si>
  <si>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</si>
  <si>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</si>
  <si>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</si>
  <si>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</si>
  <si>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</si>
  <si>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</si>
  <si>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</si>
  <si>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</si>
  <si>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</si>
  <si>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</si>
  <si>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</si>
  <si>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</si>
  <si>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</si>
  <si>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</si>
  <si>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</si>
  <si>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</si>
  <si>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</si>
  <si>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</si>
  <si>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</si>
  <si>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</si>
  <si>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</si>
  <si>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</si>
  <si>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</si>
  <si>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</si>
  <si>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</si>
  <si>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</si>
  <si>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</si>
  <si>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</si>
  <si>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</si>
  <si>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</si>
  <si>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</si>
  <si>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</si>
  <si>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</si>
  <si>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</si>
  <si>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</si>
  <si>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</si>
  <si>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</si>
  <si>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</si>
  <si>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</si>
  <si>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</si>
  <si>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</si>
  <si>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</si>
  <si>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</si>
  <si>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</si>
  <si>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</si>
  <si>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</si>
  <si>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</si>
  <si>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</si>
  <si>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</si>
  <si>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</si>
  <si>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</si>
  <si>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</si>
  <si>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</si>
  <si>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</si>
  <si>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</si>
  <si>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</si>
  <si>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</si>
  <si>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</si>
  <si>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</si>
  <si>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</si>
  <si>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</si>
  <si>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</si>
  <si>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</si>
  <si>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</si>
  <si>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</si>
  <si>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</si>
  <si>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</si>
  <si>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</si>
  <si>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</si>
  <si>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</si>
  <si>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</si>
  <si>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</si>
  <si>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</si>
  <si>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</si>
  <si>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</si>
  <si>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</si>
  <si>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</si>
  <si>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</si>
  <si>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</si>
  <si>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</si>
  <si>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</si>
  <si>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</si>
  <si>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</si>
  <si>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</si>
  <si>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</si>
  <si>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</si>
  <si>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</si>
  <si>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</si>
  <si>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</si>
  <si>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</si>
  <si>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</si>
  <si>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</si>
  <si>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</si>
  <si>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</si>
  <si>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</si>
  <si>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</si>
  <si>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</si>
  <si>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</si>
  <si>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</si>
  <si>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</si>
  <si>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</si>
  <si>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</si>
  <si>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</si>
  <si>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</si>
  <si>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</si>
  <si>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</si>
  <si>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</si>
  <si>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</si>
  <si>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</si>
  <si>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</si>
  <si>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</si>
  <si>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</si>
  <si>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</si>
  <si>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</si>
  <si>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</si>
  <si>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</si>
  <si>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</si>
  <si>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</si>
  <si>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</si>
  <si>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</si>
  <si>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</si>
  <si>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</si>
  <si>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</si>
  <si>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</si>
  <si>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</si>
  <si>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</si>
  <si>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</si>
  <si>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</si>
  <si>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</si>
  <si>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</si>
  <si>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</si>
  <si>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</si>
  <si>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</si>
  <si>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</si>
  <si>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</si>
  <si>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</si>
  <si>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</si>
  <si>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</si>
  <si>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</si>
  <si>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</si>
  <si>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</si>
  <si>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</si>
  <si>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</si>
  <si>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</si>
  <si>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</si>
  <si>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</si>
  <si>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</si>
  <si>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</si>
  <si>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</si>
  <si>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</si>
  <si>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</si>
  <si>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</si>
  <si>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</si>
  <si>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</si>
  <si>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</si>
  <si>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</si>
  <si>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</si>
  <si>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</si>
  <si>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</si>
  <si>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</si>
  <si>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</si>
  <si>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</si>
  <si>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</si>
  <si>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</si>
  <si>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</si>
  <si>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</si>
  <si>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</si>
  <si>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</si>
  <si>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</si>
  <si>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</si>
  <si>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</si>
  <si>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</si>
  <si>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</si>
  <si>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</si>
  <si>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</si>
  <si>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</si>
  <si>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</si>
  <si>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</si>
  <si>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</si>
  <si>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</si>
  <si>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</si>
  <si>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</si>
  <si>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</si>
  <si>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</si>
  <si>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</si>
  <si>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</si>
  <si>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</si>
  <si>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</si>
  <si>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</si>
  <si>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</si>
  <si>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</si>
  <si>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</si>
  <si>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</si>
  <si>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</si>
  <si>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</si>
  <si>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</si>
  <si>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</si>
  <si>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</si>
  <si>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</si>
  <si>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</si>
  <si>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</si>
  <si>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</si>
  <si>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</si>
  <si>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</si>
  <si>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</si>
  <si>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</si>
  <si>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</si>
  <si>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</si>
  <si>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</si>
  <si>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</si>
  <si>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</si>
  <si>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</si>
  <si>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</si>
  <si>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</si>
  <si>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</si>
  <si>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</si>
  <si>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</si>
  <si>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</si>
  <si>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</si>
  <si>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</si>
  <si>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</si>
  <si>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</si>
  <si>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</si>
  <si>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</si>
  <si>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</si>
  <si>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</si>
  <si>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</si>
  <si>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</si>
  <si>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</si>
  <si>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</si>
  <si>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</si>
  <si>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</si>
  <si>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</si>
  <si>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</si>
  <si>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</si>
  <si>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</si>
  <si>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</si>
  <si>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</si>
  <si>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</si>
  <si>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</si>
  <si>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</si>
  <si>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</si>
  <si>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</si>
  <si>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</si>
  <si>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</si>
  <si>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</si>
  <si>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</si>
  <si>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</si>
  <si>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</si>
  <si>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</si>
  <si>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</si>
  <si>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</si>
  <si>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</si>
  <si>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</si>
  <si>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</si>
  <si>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</si>
  <si>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</si>
  <si>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</si>
  <si>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</si>
  <si>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</si>
  <si>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</si>
  <si>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</si>
  <si>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</si>
  <si>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</si>
  <si>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</si>
  <si>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</si>
  <si>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</si>
  <si>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</si>
  <si>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</si>
  <si>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</si>
  <si>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</si>
  <si>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</si>
  <si>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</si>
  <si>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</si>
  <si>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</si>
  <si>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</si>
  <si>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</si>
  <si>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</si>
  <si>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</si>
  <si>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</si>
  <si>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</si>
  <si>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</si>
  <si>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</si>
  <si>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</si>
  <si>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</si>
  <si>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</si>
  <si>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</si>
  <si>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</si>
  <si>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</si>
  <si>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</si>
  <si>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</si>
  <si>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</si>
  <si>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</si>
  <si>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</si>
  <si>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</si>
  <si>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</si>
  <si>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</si>
  <si>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</si>
  <si>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</si>
  <si>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</si>
  <si>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</si>
  <si>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</si>
  <si>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</si>
  <si>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</si>
  <si>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</si>
  <si>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</si>
  <si>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</si>
  <si>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</si>
  <si>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</si>
  <si>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</si>
  <si>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</si>
  <si>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</si>
  <si>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</si>
  <si>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</si>
  <si>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</si>
  <si>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</si>
  <si>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</si>
  <si>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</si>
  <si>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</si>
  <si>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</si>
  <si>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</si>
  <si>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</si>
  <si>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</si>
  <si>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</si>
  <si>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</si>
  <si>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</si>
  <si>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</si>
  <si>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</si>
  <si>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</si>
  <si>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</si>
  <si>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</si>
  <si>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</si>
  <si>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</si>
  <si>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</si>
  <si>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</si>
  <si>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</si>
  <si>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</si>
  <si>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</si>
  <si>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</si>
  <si>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</si>
  <si>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</si>
  <si>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</si>
  <si>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</si>
  <si>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</si>
  <si>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</si>
  <si>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</si>
  <si>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</si>
  <si>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</si>
  <si>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</si>
  <si>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</si>
  <si>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</si>
  <si>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</si>
  <si>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</si>
  <si>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</si>
  <si>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</si>
  <si>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</si>
  <si>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</si>
  <si>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</si>
  <si>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</si>
  <si>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</si>
  <si>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</si>
  <si>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</si>
  <si>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</si>
  <si>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</si>
  <si>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</si>
  <si>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</si>
  <si>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</si>
  <si>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</si>
  <si>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</si>
  <si>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</si>
  <si>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</si>
  <si>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</si>
  <si>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</si>
  <si>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</si>
  <si>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</si>
  <si>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</si>
  <si>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</si>
  <si>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</si>
  <si>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</si>
  <si>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</si>
  <si>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</si>
  <si>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</si>
  <si>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</si>
  <si>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</si>
  <si>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</si>
  <si>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</si>
  <si>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</si>
  <si>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</si>
  <si>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</si>
  <si>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</si>
  <si>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</si>
  <si>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</si>
  <si>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</si>
  <si>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</si>
  <si>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</si>
  <si>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</si>
  <si>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</si>
  <si>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</si>
  <si>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</si>
  <si>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</si>
  <si>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</si>
  <si>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</si>
  <si>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</si>
  <si>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</si>
  <si>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</si>
  <si>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</si>
  <si>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</si>
  <si>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</si>
  <si>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</si>
  <si>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</si>
  <si>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</si>
  <si>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</si>
  <si>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</si>
  <si>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</si>
  <si>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</si>
  <si>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</si>
  <si>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</si>
  <si>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</si>
  <si>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</si>
  <si>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</si>
  <si>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</si>
  <si>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</si>
  <si>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</si>
  <si>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</si>
  <si>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</si>
  <si>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</si>
  <si>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</si>
  <si>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</si>
  <si>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</si>
  <si>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</si>
  <si>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</si>
  <si>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</si>
  <si>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</si>
  <si>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</si>
  <si>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</si>
  <si>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</si>
  <si>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</si>
  <si>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</si>
  <si>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</si>
  <si>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</si>
  <si>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</si>
  <si>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</si>
  <si>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</si>
  <si>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</si>
  <si>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</si>
  <si>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</si>
  <si>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</si>
  <si>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</si>
  <si>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</si>
  <si>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</si>
  <si>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</si>
  <si>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</si>
  <si>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</si>
  <si>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</si>
  <si>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</si>
  <si>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</si>
  <si>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</si>
  <si>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</si>
  <si>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</si>
  <si>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</si>
  <si>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</si>
  <si>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</si>
  <si>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</si>
  <si>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</si>
  <si>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</si>
  <si>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</si>
  <si>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</si>
  <si>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</si>
  <si>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</si>
  <si>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</si>
  <si>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</si>
  <si>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</si>
  <si>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</si>
  <si>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</si>
  <si>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</si>
  <si>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</si>
  <si>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</si>
  <si>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</si>
  <si>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</si>
  <si>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</si>
  <si>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</si>
  <si>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</si>
  <si>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</si>
  <si>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</si>
  <si>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</si>
  <si>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</si>
  <si>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</si>
  <si>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</si>
  <si>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</si>
  <si>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</si>
  <si>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</si>
  <si>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</si>
  <si>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</si>
  <si>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</si>
  <si>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</si>
  <si>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</si>
  <si>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</si>
  <si>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</si>
  <si>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</si>
  <si>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</si>
  <si>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</si>
  <si>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</si>
  <si>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</si>
  <si>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</si>
  <si>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</si>
  <si>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</si>
  <si>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</si>
  <si>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</si>
  <si>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</si>
  <si>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</si>
  <si>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</si>
  <si>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</si>
  <si>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</si>
  <si>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</si>
  <si>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</si>
  <si>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</si>
  <si>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</si>
  <si>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</si>
  <si>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</si>
  <si>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</si>
  <si>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</si>
  <si>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</si>
  <si>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</si>
  <si>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</si>
  <si>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</si>
  <si>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</si>
  <si>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</si>
  <si>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</si>
  <si>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</si>
  <si>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</si>
  <si>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</si>
  <si>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</si>
  <si>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</si>
  <si>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</si>
  <si>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</si>
  <si>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</si>
  <si>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</si>
  <si>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</si>
  <si>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</si>
  <si>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</si>
  <si>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</si>
  <si>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</si>
  <si>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</si>
  <si>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</si>
  <si>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</si>
  <si>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</si>
  <si>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</si>
  <si>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</si>
  <si>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</si>
  <si>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</si>
  <si>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</si>
  <si>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</si>
  <si>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</si>
  <si>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</si>
  <si>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</si>
  <si>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</si>
  <si>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</si>
  <si>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</si>
  <si>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</si>
  <si>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</si>
  <si>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</si>
  <si>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</si>
  <si>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</si>
  <si>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</si>
  <si>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</si>
  <si>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</si>
  <si>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</si>
  <si>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</si>
  <si>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</si>
  <si>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</si>
  <si>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</si>
  <si>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</si>
  <si>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</si>
  <si>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</si>
  <si>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</si>
  <si>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</si>
  <si>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</si>
  <si>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</si>
  <si>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</si>
  <si>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</si>
  <si>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</si>
  <si>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</si>
  <si>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</si>
  <si>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</si>
  <si>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</si>
  <si>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</si>
  <si>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</si>
  <si>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</si>
  <si>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</si>
  <si>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</si>
  <si>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</si>
  <si>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</si>
  <si>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</si>
  <si>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</si>
  <si>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</si>
  <si>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</si>
  <si>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</si>
  <si>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</si>
  <si>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</si>
  <si>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</si>
  <si>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</si>
  <si>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</si>
  <si>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</si>
  <si>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</si>
  <si>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</si>
  <si>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</si>
  <si>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</si>
  <si>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</si>
  <si>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</si>
  <si>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</si>
  <si>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</si>
  <si>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</si>
  <si>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</si>
  <si>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</si>
  <si>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</si>
  <si>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</si>
  <si>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</si>
  <si>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</si>
  <si>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</si>
  <si>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</si>
  <si>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</si>
  <si>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</si>
  <si>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</si>
  <si>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</si>
  <si>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</si>
  <si>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</si>
  <si>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</si>
  <si>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</si>
  <si>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</si>
  <si>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</si>
  <si>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</si>
  <si>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</si>
  <si>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</si>
  <si>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</si>
  <si>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</si>
  <si>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</si>
  <si>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</si>
  <si>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</si>
  <si>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</si>
  <si>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</si>
  <si>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</si>
  <si>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</si>
  <si>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</si>
  <si>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</si>
  <si>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</si>
  <si>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</si>
  <si>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</si>
  <si>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</si>
  <si>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</si>
  <si>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</si>
  <si>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</si>
  <si>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</si>
  <si>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</si>
  <si>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</si>
  <si>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</si>
  <si>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</si>
  <si>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</si>
  <si>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</si>
  <si>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</si>
  <si>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</si>
  <si>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</si>
  <si>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</si>
  <si>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</si>
  <si>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</si>
  <si>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</si>
  <si>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</si>
  <si>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</si>
  <si>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</si>
  <si>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</si>
  <si>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</si>
  <si>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</si>
  <si>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</si>
  <si>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</si>
  <si>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</si>
  <si>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</si>
  <si>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</si>
  <si>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</si>
  <si>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</si>
  <si>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</si>
  <si>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</si>
  <si>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</si>
  <si>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</si>
  <si>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</si>
  <si>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</si>
  <si>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</si>
  <si>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</si>
  <si>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</si>
  <si>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</si>
  <si>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</si>
  <si>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</si>
  <si>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</si>
  <si>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</si>
  <si>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</si>
  <si>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</si>
  <si>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</si>
  <si>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</si>
  <si>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</si>
  <si>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</si>
  <si>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</si>
  <si>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</si>
  <si>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</si>
  <si>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</si>
  <si>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</si>
  <si>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</si>
  <si>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</si>
  <si>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</si>
  <si>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</si>
  <si>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</si>
  <si>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</si>
  <si>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</si>
  <si>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</si>
  <si>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</si>
  <si>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</si>
  <si>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</si>
  <si>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</si>
  <si>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</si>
  <si>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</si>
  <si>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</si>
  <si>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</si>
  <si>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</si>
  <si>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</si>
  <si>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</si>
  <si>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</si>
  <si>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</si>
  <si>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</si>
  <si>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</si>
  <si>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</si>
  <si>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</si>
  <si>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</si>
  <si>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</si>
  <si>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</si>
  <si>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</si>
  <si>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</si>
  <si>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</si>
  <si>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</si>
  <si>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</si>
  <si>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</si>
  <si>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</si>
  <si>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</si>
  <si>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</si>
  <si>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</si>
  <si>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</si>
  <si>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</si>
  <si>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</si>
  <si>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</si>
  <si>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</si>
  <si>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</si>
  <si>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</si>
  <si>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</si>
  <si>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</si>
  <si>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</si>
  <si>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</si>
  <si>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</si>
  <si>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</si>
  <si>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</si>
  <si>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</si>
  <si>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</si>
  <si>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</si>
  <si>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</si>
  <si>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</si>
  <si>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</si>
  <si>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</si>
  <si>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</si>
  <si>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</si>
  <si>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</si>
  <si>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</si>
  <si>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</si>
  <si>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</si>
  <si>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</si>
  <si>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</si>
  <si>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</si>
  <si>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</si>
  <si>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</si>
  <si>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</si>
  <si>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</si>
  <si>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</si>
  <si>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</si>
  <si>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</si>
  <si>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</si>
  <si>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</si>
  <si>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</si>
  <si>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</si>
  <si>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</si>
  <si>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</si>
  <si>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</si>
  <si>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</si>
  <si>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</si>
  <si>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</si>
  <si>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</si>
  <si>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</si>
  <si>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</si>
  <si>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</si>
  <si>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</si>
  <si>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</si>
  <si>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</si>
  <si>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</si>
  <si>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</si>
  <si>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</si>
  <si>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</si>
  <si>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</si>
  <si>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</si>
  <si>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</si>
  <si>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</si>
  <si>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</si>
  <si>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</si>
  <si>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</si>
  <si>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</si>
  <si>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</si>
  <si>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</si>
  <si>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</si>
  <si>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</si>
  <si>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</si>
  <si>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</si>
  <si>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</si>
  <si>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</si>
  <si>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</si>
  <si>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</si>
  <si>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</si>
  <si>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</si>
  <si>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</si>
  <si>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</si>
  <si>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</si>
  <si>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</si>
  <si>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</si>
  <si>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</si>
  <si>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</si>
  <si>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</si>
  <si>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</si>
  <si>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</si>
  <si>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</si>
  <si>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</si>
  <si>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</si>
  <si>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</si>
  <si>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</si>
  <si>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</si>
  <si>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</si>
  <si>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</si>
  <si>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</si>
  <si>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</si>
  <si>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</si>
  <si>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</si>
  <si>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</si>
  <si>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</si>
  <si>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</si>
  <si>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</si>
  <si>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</si>
  <si>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</si>
  <si>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</si>
  <si>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</si>
  <si>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</si>
  <si>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</si>
  <si>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</si>
  <si>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</si>
  <si>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</si>
  <si>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</si>
  <si>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</si>
  <si>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</si>
  <si>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</si>
  <si>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</si>
  <si>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</si>
  <si>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</si>
  <si>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</si>
  <si>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</si>
  <si>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</si>
  <si>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</si>
  <si>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</si>
  <si>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</si>
  <si>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</si>
  <si>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</si>
  <si>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</si>
  <si>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</si>
  <si>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</si>
  <si>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</si>
  <si>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</si>
  <si>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</si>
  <si>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</si>
  <si>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</si>
  <si>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</si>
  <si>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</si>
  <si>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</si>
  <si>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</si>
  <si>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</si>
  <si>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</si>
  <si>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</si>
  <si>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</si>
  <si>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</si>
  <si>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</si>
  <si>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</si>
  <si>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</si>
  <si>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</si>
  <si>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</si>
  <si>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</si>
  <si>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</si>
  <si>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</si>
  <si>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</si>
  <si>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</si>
  <si>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</si>
  <si>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</si>
  <si>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</si>
  <si>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</si>
  <si>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</si>
  <si>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</si>
  <si>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</si>
  <si>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</si>
  <si>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</si>
  <si>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</si>
  <si>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</si>
  <si>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</si>
  <si>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</si>
  <si>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</si>
  <si>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</si>
  <si>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</si>
  <si>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</si>
  <si>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</si>
  <si>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</si>
  <si>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</si>
  <si>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</si>
  <si>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</si>
  <si>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</si>
  <si>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</si>
  <si>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</si>
  <si>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</si>
  <si>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</si>
  <si>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</si>
  <si>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</si>
  <si>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</si>
  <si>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</si>
  <si>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</si>
  <si>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</si>
  <si>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</si>
  <si>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</si>
  <si>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</si>
  <si>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</si>
  <si>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</si>
  <si>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</si>
  <si>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</si>
  <si>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</si>
  <si>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</si>
  <si>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</si>
  <si>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</si>
  <si>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</si>
  <si>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</si>
  <si>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</si>
  <si>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</si>
  <si>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</si>
  <si>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</si>
  <si>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</si>
  <si>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</si>
  <si>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</si>
  <si>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</si>
  <si>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</si>
  <si>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</si>
  <si>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</si>
  <si>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</si>
  <si>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</si>
  <si>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</si>
  <si>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</si>
  <si>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</si>
  <si>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</si>
  <si>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</si>
  <si>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</si>
  <si>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</si>
  <si>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</si>
  <si>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</si>
  <si>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</si>
  <si>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</si>
  <si>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</si>
  <si>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</si>
  <si>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</si>
  <si>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</si>
  <si>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</si>
  <si>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</si>
  <si>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</si>
  <si>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</si>
  <si>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</si>
  <si>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</si>
  <si>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</si>
  <si>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</si>
  <si>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</si>
  <si>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</si>
  <si>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</si>
  <si>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</si>
  <si>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</si>
  <si>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</si>
  <si>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</si>
  <si>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</si>
  <si>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</si>
  <si>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</si>
  <si>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</si>
  <si>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</si>
  <si>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</si>
  <si>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</si>
  <si>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</si>
  <si>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</si>
  <si>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</si>
  <si>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</si>
  <si>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</si>
  <si>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</si>
  <si>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</si>
  <si>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</si>
  <si>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</si>
  <si>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</si>
  <si>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</si>
  <si>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</si>
  <si>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</si>
  <si>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</si>
  <si>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</si>
  <si>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</si>
  <si>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</si>
  <si>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</si>
  <si>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</si>
  <si>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</si>
  <si>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</si>
  <si>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</si>
  <si>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</si>
  <si>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</si>
  <si>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</si>
  <si>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</si>
  <si>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</si>
  <si>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</si>
  <si>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</si>
  <si>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</si>
  <si>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</si>
  <si>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</si>
  <si>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</si>
  <si>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</si>
  <si>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</si>
  <si>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</si>
  <si>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</si>
  <si>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</si>
  <si>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</si>
  <si>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</si>
  <si>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</si>
  <si>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</si>
  <si>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</si>
  <si>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</si>
  <si>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</si>
  <si>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</si>
  <si>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</si>
  <si>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</si>
  <si>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</si>
  <si>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</si>
  <si>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</si>
  <si>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</si>
  <si>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</si>
  <si>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</si>
  <si>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</si>
  <si>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</si>
  <si>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</si>
  <si>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</si>
  <si>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</si>
  <si>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</si>
  <si>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</si>
  <si>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</si>
  <si>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</si>
  <si>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</si>
  <si>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</si>
  <si>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</si>
  <si>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</si>
  <si>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</si>
  <si>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</si>
  <si>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</si>
  <si>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</si>
  <si>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</si>
  <si>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</si>
  <si>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</si>
  <si>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</si>
  <si>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</si>
  <si>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</si>
  <si>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</si>
  <si>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</si>
  <si>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</si>
  <si>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</si>
  <si>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</si>
  <si>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</si>
  <si>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</si>
  <si>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</si>
  <si>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</si>
  <si>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</si>
  <si>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</si>
  <si>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</si>
  <si>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</si>
  <si>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</si>
  <si>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</si>
  <si>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</si>
  <si>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</si>
  <si>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</si>
  <si>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</si>
  <si>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</si>
  <si>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</si>
  <si>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</si>
  <si>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</si>
  <si>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</si>
  <si>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</si>
  <si>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</si>
  <si>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</si>
  <si>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</si>
  <si>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</si>
  <si>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</si>
  <si>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</si>
  <si>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</si>
  <si>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</si>
  <si>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</si>
  <si>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</si>
  <si>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</si>
  <si>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</si>
  <si>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</si>
  <si>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</si>
  <si>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</si>
  <si>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</si>
  <si>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</si>
  <si>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</si>
  <si>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</si>
  <si>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</si>
  <si>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</si>
  <si>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</si>
  <si>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</si>
  <si>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</si>
  <si>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</si>
  <si>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</si>
  <si>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</si>
  <si>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</si>
  <si>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</si>
  <si>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</si>
  <si>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</si>
  <si>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</si>
  <si>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</si>
  <si>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</si>
  <si>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</si>
  <si>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</si>
  <si>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</si>
  <si>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</si>
  <si>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</si>
  <si>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</si>
  <si>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</si>
  <si>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</si>
  <si>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</si>
  <si>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</si>
  <si>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</si>
  <si>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</si>
  <si>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</si>
  <si>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</si>
  <si>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</si>
  <si>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</si>
  <si>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</si>
  <si>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</si>
  <si>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</si>
  <si>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</si>
  <si>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</si>
  <si>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</si>
  <si>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</si>
  <si>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</si>
  <si>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</si>
  <si>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</si>
  <si>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</si>
  <si>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</si>
  <si>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</si>
  <si>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</si>
  <si>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</si>
  <si>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</si>
  <si>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</si>
  <si>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</si>
  <si>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</si>
  <si>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</si>
  <si>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</si>
  <si>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</si>
  <si>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</si>
  <si>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</si>
  <si>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</si>
  <si>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</si>
  <si>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</si>
  <si>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</si>
  <si>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</si>
  <si>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</si>
  <si>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</si>
  <si>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</si>
  <si>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</si>
  <si>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</si>
  <si>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</si>
  <si>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</si>
  <si>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</si>
  <si>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</si>
  <si>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</si>
  <si>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</si>
  <si>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</si>
  <si>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</si>
  <si>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</si>
  <si>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</si>
  <si>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</si>
  <si>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</si>
  <si>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</si>
  <si>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</si>
  <si>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</si>
  <si>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</si>
  <si>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</si>
  <si>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</si>
  <si>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</si>
  <si>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</si>
  <si>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</si>
  <si>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</si>
  <si>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</si>
  <si>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</si>
  <si>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</si>
  <si>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</si>
  <si>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</si>
  <si>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</si>
  <si>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</si>
  <si>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</si>
  <si>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</si>
  <si>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</si>
  <si>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</si>
  <si>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</si>
  <si>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</si>
  <si>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</si>
  <si>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</si>
  <si>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</si>
  <si>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</si>
  <si>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</si>
  <si>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</si>
  <si>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</si>
  <si>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</si>
  <si>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</si>
  <si>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</si>
  <si>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</si>
  <si>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</si>
  <si>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</si>
  <si>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</si>
  <si>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</si>
  <si>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</si>
  <si>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</si>
  <si>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</si>
  <si>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</si>
  <si>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</si>
  <si>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</si>
  <si>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</si>
  <si>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</si>
  <si>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</si>
  <si>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</si>
  <si>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</si>
  <si>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</si>
  <si>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</si>
  <si>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</si>
  <si>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</si>
  <si>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</si>
  <si>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</si>
  <si>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</si>
  <si>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</si>
  <si>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</si>
  <si>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</si>
  <si>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</si>
  <si>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</si>
  <si>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</si>
  <si>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</si>
  <si>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</si>
  <si>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</si>
  <si>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</si>
  <si>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</si>
  <si>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</si>
  <si>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</si>
  <si>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</si>
  <si>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</si>
  <si>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</si>
  <si>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</si>
  <si>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</si>
  <si>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</si>
  <si>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</si>
  <si>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</si>
  <si>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</si>
  <si>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</si>
  <si>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</si>
  <si>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</si>
  <si>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</si>
  <si>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</si>
  <si>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</si>
  <si>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</si>
  <si>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</si>
  <si>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</si>
  <si>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</si>
  <si>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</si>
  <si>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</si>
  <si>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</si>
  <si>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</si>
  <si>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</si>
  <si>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</si>
  <si>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</si>
  <si>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</si>
  <si>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</si>
  <si>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</si>
  <si>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</si>
  <si>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</si>
  <si>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</si>
  <si>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</si>
  <si>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</si>
  <si>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</si>
  <si>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</si>
  <si>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</si>
  <si>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</si>
  <si>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</si>
  <si>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</si>
  <si>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</si>
  <si>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</si>
  <si>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</si>
  <si>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</si>
  <si>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</si>
  <si>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</si>
  <si>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</si>
  <si>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</si>
  <si>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</si>
  <si>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</si>
  <si>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</si>
  <si>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</si>
  <si>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</si>
  <si>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</si>
  <si>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</si>
  <si>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</si>
  <si>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</si>
  <si>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</si>
  <si>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</si>
  <si>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</si>
  <si>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</si>
  <si>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</si>
  <si>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</si>
  <si>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</si>
  <si>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</si>
  <si>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</si>
  <si>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</si>
  <si>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</si>
  <si>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</si>
  <si>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</si>
  <si>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</si>
  <si>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</si>
  <si>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</si>
  <si>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</si>
  <si>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</si>
  <si>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</si>
  <si>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</si>
  <si>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</si>
  <si>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</si>
  <si>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</si>
  <si>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</si>
  <si>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</si>
  <si>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</si>
  <si>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</si>
  <si>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</si>
  <si>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</si>
  <si>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</si>
  <si>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</si>
  <si>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</si>
  <si>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</si>
  <si>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</si>
  <si>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</si>
  <si>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</si>
  <si>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</si>
  <si>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</si>
  <si>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</si>
  <si>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</si>
  <si>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</si>
  <si>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</si>
  <si>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</si>
  <si>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</si>
  <si>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</si>
  <si>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</si>
  <si>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</si>
  <si>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</si>
  <si>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</si>
  <si>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</si>
  <si>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</si>
  <si>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</si>
  <si>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</si>
  <si>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</si>
  <si>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</si>
  <si>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</si>
  <si>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</si>
  <si>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</si>
  <si>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</si>
  <si>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</si>
  <si>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</si>
  <si>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</si>
  <si>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</si>
  <si>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</si>
  <si>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</si>
  <si>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</si>
  <si>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</si>
  <si>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</si>
  <si>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</si>
  <si>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</si>
  <si>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</si>
  <si>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</si>
  <si>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</si>
  <si>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</si>
  <si>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</si>
  <si>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</si>
  <si>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</si>
  <si>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</si>
  <si>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</si>
  <si>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</si>
  <si>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</si>
  <si>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</si>
  <si>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</si>
  <si>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</si>
  <si>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</si>
  <si>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</si>
  <si>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</si>
  <si>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</si>
  <si>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</si>
  <si>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</si>
  <si>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</si>
  <si>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</si>
  <si>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</si>
  <si>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</si>
  <si>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</si>
  <si>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</si>
  <si>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</si>
  <si>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</si>
  <si>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</si>
  <si>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</si>
  <si>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</si>
  <si>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</si>
  <si>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</si>
  <si>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</si>
  <si>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</si>
  <si>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</si>
  <si>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</si>
  <si>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</si>
  <si>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</si>
  <si>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</si>
  <si>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</si>
  <si>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</si>
  <si>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</si>
  <si>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</si>
  <si>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</si>
  <si>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</si>
  <si>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</si>
  <si>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</si>
  <si>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</si>
  <si>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</si>
  <si>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</si>
  <si>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</si>
  <si>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</si>
  <si>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</si>
  <si>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</si>
  <si>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</si>
  <si>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</si>
  <si>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</si>
  <si>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</si>
  <si>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</si>
  <si>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</si>
  <si>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</si>
  <si>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</si>
  <si>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</si>
  <si>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</si>
  <si>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</si>
  <si>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</si>
  <si>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</si>
  <si>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</si>
  <si>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</si>
  <si>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</si>
  <si>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</si>
  <si>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</si>
  <si>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</si>
  <si>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</si>
  <si>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</si>
  <si>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</si>
  <si>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</si>
  <si>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</si>
  <si>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</si>
  <si>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</si>
  <si>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</si>
  <si>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</si>
  <si>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</si>
  <si>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</si>
  <si>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</si>
  <si>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</si>
  <si>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</si>
  <si>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</si>
  <si>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</si>
  <si>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</si>
  <si>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</si>
  <si>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</si>
  <si>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</si>
  <si>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</si>
  <si>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</si>
  <si>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</si>
  <si>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</si>
  <si>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</si>
  <si>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</si>
  <si>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</si>
  <si>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</si>
  <si>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</si>
  <si>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</si>
  <si>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</si>
  <si>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</si>
  <si>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</si>
  <si>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</si>
  <si>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</si>
  <si>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</si>
  <si>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</si>
  <si>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</si>
  <si>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</si>
  <si>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</si>
  <si>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</si>
  <si>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</si>
  <si>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</si>
  <si>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</si>
  <si>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</si>
  <si>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</si>
  <si>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</si>
  <si>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</si>
  <si>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</si>
  <si>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</si>
  <si>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</si>
  <si>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</si>
  <si>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</si>
  <si>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</si>
  <si>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</si>
  <si>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</si>
  <si>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</si>
  <si>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</si>
  <si>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</si>
  <si>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</si>
  <si>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</si>
  <si>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</si>
  <si>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</si>
  <si>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</si>
  <si>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</si>
  <si>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</si>
  <si>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</si>
  <si>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</si>
  <si>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</si>
  <si>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</si>
  <si>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</si>
  <si>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</si>
  <si>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</si>
  <si>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</si>
  <si>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</si>
  <si>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</si>
  <si>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</si>
  <si>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</si>
  <si>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</si>
  <si>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</si>
  <si>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</si>
  <si>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</si>
  <si>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</si>
  <si>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</si>
  <si>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</si>
  <si>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</si>
  <si>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</si>
  <si>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</si>
  <si>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</si>
  <si>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</si>
  <si>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</si>
  <si>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</si>
  <si>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</si>
  <si>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</si>
  <si>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</si>
  <si>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</si>
  <si>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</si>
  <si>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</si>
  <si>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</si>
  <si>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</si>
  <si>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</si>
  <si>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</si>
  <si>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</si>
  <si>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</si>
  <si>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</si>
  <si>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</si>
  <si>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</si>
  <si>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</si>
  <si>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</si>
  <si>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</si>
  <si>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</si>
  <si>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</si>
  <si>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</si>
  <si>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</si>
  <si>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</si>
  <si>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</si>
  <si>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</si>
  <si>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</si>
  <si>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</si>
  <si>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</si>
  <si>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</si>
  <si>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</si>
  <si>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</si>
  <si>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</si>
  <si>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</si>
  <si>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</si>
  <si>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</si>
  <si>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</si>
  <si>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</si>
  <si>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</si>
  <si>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</si>
  <si>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</si>
  <si>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</si>
  <si>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</si>
  <si>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</si>
  <si>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</si>
  <si>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</si>
  <si>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</si>
  <si>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</si>
  <si>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</si>
  <si>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</si>
  <si>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</si>
  <si>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</si>
  <si>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</si>
  <si>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</si>
  <si>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</si>
  <si>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</si>
  <si>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</si>
  <si>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</si>
  <si>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</si>
  <si>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</si>
  <si>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</si>
  <si>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</si>
  <si>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</si>
  <si>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</si>
  <si>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</si>
  <si>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</si>
  <si>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</si>
  <si>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</si>
  <si>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</si>
  <si>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</si>
  <si>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</si>
  <si>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</si>
  <si>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</si>
  <si>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</si>
  <si>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</si>
  <si>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</si>
  <si>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</si>
  <si>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</si>
  <si>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</si>
  <si>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</si>
  <si>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</si>
  <si>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</si>
  <si>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</si>
  <si>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</si>
  <si>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</si>
  <si>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</si>
  <si>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</si>
  <si>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</si>
  <si>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</si>
  <si>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</si>
  <si>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</si>
  <si>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</si>
  <si>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</si>
  <si>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</si>
  <si>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</si>
  <si>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</si>
  <si>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</si>
  <si>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</si>
  <si>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</si>
  <si>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</si>
  <si>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</si>
  <si>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</si>
  <si>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</si>
  <si>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</si>
  <si>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</si>
  <si>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</si>
  <si>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</si>
  <si>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</si>
  <si>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</si>
  <si>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</si>
  <si>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</si>
  <si>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</si>
  <si>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</si>
  <si>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</si>
  <si>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</si>
  <si>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</si>
  <si>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</si>
  <si>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</si>
  <si>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</si>
  <si>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</si>
  <si>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</si>
  <si>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</si>
  <si>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</si>
  <si>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</si>
  <si>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</si>
  <si>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</si>
  <si>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</si>
  <si>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</si>
  <si>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</si>
  <si>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</si>
  <si>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</si>
  <si>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</si>
  <si>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</si>
  <si>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</si>
  <si>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</si>
  <si>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</si>
  <si>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</si>
  <si>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</si>
  <si>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</si>
  <si>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</si>
  <si>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</si>
  <si>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</si>
  <si>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</si>
  <si>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</si>
  <si>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</si>
  <si>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</si>
  <si>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</si>
  <si>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</si>
  <si>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</si>
  <si>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</si>
  <si>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</si>
  <si>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</si>
  <si>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</si>
  <si>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</si>
  <si>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</si>
  <si>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</si>
  <si>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</si>
  <si>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</si>
  <si>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</si>
  <si>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</si>
  <si>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</si>
  <si>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</si>
  <si>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</si>
  <si>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</si>
  <si>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</si>
  <si>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</si>
  <si>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</si>
  <si>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</si>
  <si>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</si>
  <si>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</si>
  <si>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</si>
  <si>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</si>
  <si>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</si>
  <si>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</si>
  <si>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</si>
  <si>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</si>
  <si>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</si>
  <si>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</si>
  <si>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</si>
  <si>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</si>
  <si>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</si>
  <si>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</si>
  <si>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</si>
  <si>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</si>
  <si>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</si>
  <si>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</si>
  <si>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</si>
  <si>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</si>
  <si>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</si>
  <si>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</si>
  <si>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</si>
  <si>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</si>
  <si>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</si>
  <si>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</si>
  <si>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</si>
  <si>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</si>
  <si>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</si>
  <si>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</si>
  <si>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</si>
  <si>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</si>
  <si>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</si>
  <si>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</si>
  <si>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</si>
  <si>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</si>
  <si>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</si>
  <si>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</si>
  <si>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</si>
  <si>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</si>
  <si>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</si>
  <si>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</si>
  <si>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</si>
  <si>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</si>
  <si>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</si>
  <si>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</si>
  <si>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</si>
  <si>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</si>
  <si>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</si>
  <si>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</si>
  <si>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</si>
  <si>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</si>
  <si>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</si>
  <si>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</si>
  <si>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</si>
  <si>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</si>
  <si>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</si>
  <si>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</si>
  <si>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</si>
  <si>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</si>
  <si>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</si>
  <si>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</si>
  <si>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</si>
  <si>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</si>
  <si>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</si>
  <si>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</si>
  <si>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</si>
  <si>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</si>
  <si>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</si>
  <si>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</si>
  <si>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</si>
  <si>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</si>
  <si>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</si>
  <si>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</si>
  <si>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</si>
  <si>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</si>
  <si>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</si>
  <si>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</si>
  <si>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</si>
  <si>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</si>
  <si>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</si>
  <si>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</si>
  <si>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</si>
  <si>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</si>
  <si>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</si>
  <si>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</si>
  <si>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</si>
  <si>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</si>
  <si>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</si>
  <si>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</si>
  <si>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</si>
  <si>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</si>
  <si>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</si>
  <si>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</si>
  <si>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</si>
  <si>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</si>
  <si>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</si>
  <si>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</si>
  <si>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</si>
  <si>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</si>
  <si>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</si>
  <si>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</si>
  <si>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</si>
  <si>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</si>
  <si>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</si>
  <si>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</si>
  <si>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</si>
  <si>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</si>
  <si>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</si>
  <si>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</si>
  <si>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</si>
  <si>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</si>
  <si>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</si>
  <si>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</si>
  <si>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</si>
  <si>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</si>
  <si>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</si>
  <si>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</si>
  <si>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</si>
  <si>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</si>
  <si>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</si>
  <si>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</si>
  <si>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</si>
  <si>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</si>
  <si>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</si>
  <si>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</si>
  <si>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</si>
  <si>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</si>
  <si>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</si>
  <si>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</si>
  <si>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</si>
  <si>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</si>
  <si>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</si>
  <si>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</si>
  <si>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</si>
  <si>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</si>
  <si>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</si>
  <si>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</si>
  <si>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</si>
  <si>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</si>
  <si>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</si>
  <si>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</si>
  <si>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</si>
  <si>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</si>
  <si>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</si>
  <si>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</si>
  <si>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</si>
  <si>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</si>
  <si>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</si>
  <si>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</si>
  <si>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</si>
  <si>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</si>
  <si>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</si>
  <si>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</si>
  <si>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</si>
  <si>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</si>
  <si>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</si>
  <si>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</si>
  <si>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</si>
  <si>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</si>
  <si>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</si>
  <si>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</si>
  <si>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</si>
  <si>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</si>
  <si>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</si>
  <si>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</si>
  <si>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</si>
  <si>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</si>
  <si>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</si>
  <si>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</si>
  <si>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</si>
  <si>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</si>
  <si>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</si>
  <si>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</si>
  <si>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</si>
  <si>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</si>
  <si>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</si>
  <si>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</si>
  <si>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</si>
  <si>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</si>
  <si>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</si>
  <si>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</si>
  <si>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</si>
  <si>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</si>
  <si>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</si>
  <si>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</si>
  <si>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</si>
  <si>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</si>
  <si>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</si>
  <si>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</si>
  <si>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</si>
  <si>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</si>
  <si>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</si>
  <si>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</si>
  <si>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</si>
  <si>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</si>
  <si>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</si>
  <si>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</si>
  <si>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</si>
  <si>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</si>
  <si>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</si>
  <si>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</si>
  <si>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</si>
  <si>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</si>
  <si>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</si>
  <si>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</si>
  <si>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</si>
  <si>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</si>
  <si>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</si>
  <si>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</si>
  <si>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</si>
  <si>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</si>
  <si>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</si>
  <si>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</si>
  <si>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</si>
  <si>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</si>
  <si>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</si>
  <si>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</si>
  <si>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</si>
  <si>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</si>
  <si>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</si>
  <si>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</si>
  <si>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</si>
  <si>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</si>
  <si>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</si>
  <si>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</si>
  <si>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</si>
  <si>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</si>
  <si>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</si>
  <si>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</si>
  <si>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</si>
  <si>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</si>
  <si>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</si>
  <si>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</si>
  <si>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</si>
  <si>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</si>
  <si>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</si>
  <si>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</si>
  <si>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</si>
  <si>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</si>
  <si>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</si>
  <si>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</si>
  <si>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</si>
  <si>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</si>
  <si>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</si>
  <si>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</si>
  <si>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</si>
  <si>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</si>
  <si>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</si>
  <si>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</si>
  <si>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</si>
  <si>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</si>
  <si>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</si>
  <si>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</si>
  <si>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</si>
  <si>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</si>
  <si>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</si>
  <si>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</si>
  <si>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</si>
  <si>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</si>
  <si>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</si>
  <si>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</si>
  <si>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</si>
  <si>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</si>
  <si>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</si>
  <si>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</si>
  <si>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</si>
  <si>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</si>
  <si>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</si>
  <si>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</si>
  <si>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</si>
  <si>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</si>
  <si>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</si>
  <si>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</si>
  <si>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</si>
  <si>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</si>
  <si>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</si>
  <si>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</si>
  <si>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</si>
  <si>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</si>
  <si>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</si>
  <si>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</si>
  <si>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</si>
  <si>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</si>
  <si>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</si>
  <si>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</si>
  <si>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</si>
  <si>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</si>
  <si>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</si>
  <si>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</si>
  <si>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</si>
  <si>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</si>
  <si>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</si>
  <si>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</si>
  <si>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</si>
  <si>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</si>
  <si>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</si>
  <si>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</si>
  <si>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</si>
  <si>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</si>
  <si>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</si>
  <si>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</si>
  <si>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</si>
  <si>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</si>
  <si>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</si>
  <si>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</si>
  <si>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</si>
  <si>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</si>
  <si>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</si>
  <si>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</si>
  <si>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</si>
  <si>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</si>
  <si>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</si>
  <si>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</si>
  <si>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</si>
  <si>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</si>
  <si>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</si>
  <si>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</si>
  <si>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</si>
  <si>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</si>
  <si>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</si>
  <si>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</si>
  <si>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</si>
  <si>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</si>
  <si>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</si>
  <si>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</si>
  <si>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</si>
  <si>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</si>
  <si>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</si>
  <si>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</si>
  <si>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</si>
  <si>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</si>
  <si>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</si>
  <si>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</si>
  <si>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</si>
  <si>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</si>
  <si>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</si>
  <si>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</si>
  <si>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</si>
  <si>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</si>
  <si>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</si>
  <si>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</si>
  <si>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</si>
  <si>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</si>
  <si>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</si>
  <si>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</si>
  <si>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</si>
  <si>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</si>
  <si>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</si>
  <si>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</si>
  <si>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</si>
  <si>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</si>
  <si>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</si>
  <si>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</si>
  <si>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</si>
  <si>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</si>
  <si>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</si>
  <si>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</si>
  <si>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</si>
  <si>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</si>
  <si>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</si>
  <si>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</si>
  <si>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</si>
  <si>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</si>
  <si>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</si>
  <si>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</si>
  <si>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</si>
  <si>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</si>
  <si>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</si>
  <si>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</si>
  <si>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</si>
  <si>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</si>
  <si>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</si>
  <si>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</si>
  <si>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</si>
  <si>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</si>
  <si>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</si>
  <si>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</si>
  <si>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</si>
  <si>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</si>
  <si>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</si>
  <si>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</si>
  <si>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</si>
  <si>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</si>
  <si>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</si>
  <si>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</si>
  <si>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</si>
  <si>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</si>
  <si>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</si>
  <si>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</si>
  <si>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</si>
  <si>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</si>
  <si>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</si>
  <si>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</si>
  <si>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</si>
  <si>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</si>
  <si>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</si>
  <si>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</si>
  <si>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</si>
  <si>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</si>
  <si>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</si>
  <si>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</si>
  <si>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</si>
  <si>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</si>
  <si>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</si>
  <si>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</si>
  <si>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</si>
  <si>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</si>
  <si>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</si>
  <si>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</si>
  <si>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</si>
  <si>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</si>
  <si>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</si>
  <si>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</si>
  <si>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</si>
  <si>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</si>
  <si>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</si>
  <si>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</si>
  <si>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</si>
  <si>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</si>
  <si>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</si>
  <si>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</si>
  <si>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</si>
  <si>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</si>
  <si>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</si>
  <si>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</si>
  <si>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</si>
  <si>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</si>
  <si>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</si>
  <si>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</si>
  <si>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</si>
  <si>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</si>
  <si>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</si>
  <si>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</si>
  <si>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</si>
  <si>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</si>
  <si>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</si>
  <si>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</si>
  <si>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</si>
  <si>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</si>
  <si>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</si>
  <si>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</si>
  <si>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</si>
  <si>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</si>
  <si>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</si>
  <si>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</si>
  <si>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</si>
  <si>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</si>
  <si>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</si>
  <si>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</si>
  <si>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</si>
  <si>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</si>
  <si>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</si>
  <si>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</si>
  <si>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</si>
  <si>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</si>
  <si>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</si>
  <si>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</si>
  <si>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</si>
  <si>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</si>
  <si>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</si>
  <si>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</si>
  <si>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</si>
  <si>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</si>
  <si>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</si>
  <si>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</si>
  <si>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</si>
  <si>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</si>
  <si>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</si>
  <si>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</si>
  <si>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</si>
  <si>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</si>
  <si>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</si>
  <si>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</si>
  <si>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</si>
  <si>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</si>
  <si>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</si>
  <si>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</si>
  <si>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</si>
  <si>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</si>
  <si>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</si>
  <si>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</si>
  <si>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</si>
  <si>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</si>
  <si>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</si>
  <si>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</si>
  <si>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</si>
  <si>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</si>
  <si>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</si>
  <si>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</si>
  <si>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</si>
  <si>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</si>
  <si>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</si>
  <si>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</si>
  <si>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</si>
  <si>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</si>
  <si>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</si>
  <si>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</si>
  <si>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</si>
  <si>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</si>
  <si>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</si>
  <si>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</si>
  <si>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</si>
  <si>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</si>
  <si>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</si>
  <si>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</si>
  <si>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</si>
  <si>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</si>
  <si>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</si>
  <si>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</si>
  <si>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</si>
  <si>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</si>
  <si>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</si>
  <si>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</si>
  <si>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</si>
  <si>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</si>
  <si>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</si>
  <si>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</si>
  <si>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</si>
  <si>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</si>
  <si>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</si>
  <si>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</si>
  <si>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</si>
  <si>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</si>
  <si>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</si>
  <si>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</si>
  <si>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</si>
  <si>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</si>
  <si>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</si>
  <si>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</si>
  <si>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</si>
  <si>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</si>
  <si>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</si>
  <si>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</si>
  <si>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</si>
  <si>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</si>
  <si>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</si>
  <si>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</si>
  <si>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</si>
  <si>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</si>
  <si>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</si>
  <si>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</si>
  <si>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</si>
  <si>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</si>
  <si>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</si>
  <si>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</si>
  <si>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</si>
  <si>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</si>
  <si>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</si>
  <si>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</si>
  <si>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</si>
  <si>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</si>
  <si>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</si>
  <si>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</si>
  <si>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</si>
  <si>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</si>
  <si>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</si>
  <si>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</si>
  <si>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</si>
  <si>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</si>
  <si>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</si>
  <si>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</si>
  <si>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</si>
  <si>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</si>
  <si>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</si>
  <si>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</si>
  <si>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</si>
  <si>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</si>
  <si>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</si>
  <si>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</si>
  <si>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</si>
  <si>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</si>
  <si>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</si>
  <si>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</si>
  <si>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</si>
  <si>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</si>
  <si>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</si>
  <si>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</si>
  <si>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</si>
  <si>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</si>
  <si>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</si>
  <si>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</si>
  <si>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</si>
  <si>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</si>
  <si>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</si>
  <si>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</si>
  <si>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</si>
  <si>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</si>
  <si>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</si>
  <si>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</si>
  <si>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</si>
  <si>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</si>
  <si>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</si>
  <si>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</si>
  <si>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</si>
  <si>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</si>
  <si>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</si>
  <si>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</si>
  <si>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</si>
  <si>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</si>
  <si>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</si>
  <si>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</si>
  <si>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</si>
  <si>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</si>
  <si>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</si>
  <si>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</si>
  <si>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</si>
  <si>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</si>
  <si>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</si>
  <si>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</si>
  <si>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</si>
  <si>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</si>
  <si>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</si>
  <si>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</si>
  <si>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</si>
  <si>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</si>
  <si>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</si>
  <si>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</si>
  <si>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</si>
  <si>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</si>
  <si>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</si>
  <si>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</si>
  <si>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</si>
  <si>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</si>
  <si>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</si>
  <si>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</si>
  <si>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</si>
  <si>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</si>
  <si>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</si>
  <si>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</si>
  <si>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</si>
  <si>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</si>
  <si>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</si>
  <si>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</si>
  <si>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</si>
  <si>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</si>
  <si>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</si>
  <si>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</si>
  <si>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</si>
  <si>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</si>
  <si>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</si>
  <si>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</si>
  <si>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</si>
  <si>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</si>
  <si>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</si>
  <si>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</si>
  <si>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</si>
  <si>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</si>
  <si>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</si>
  <si>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</si>
  <si>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</si>
  <si>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</si>
  <si>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</si>
  <si>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</si>
  <si>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</si>
  <si>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</si>
  <si>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</si>
  <si>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</si>
  <si>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</si>
  <si>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</si>
  <si>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</si>
  <si>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</si>
  <si>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</si>
  <si>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</si>
  <si>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</si>
  <si>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</si>
  <si>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</si>
  <si>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</si>
  <si>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</si>
  <si>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</si>
  <si>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</si>
  <si>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</si>
  <si>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</si>
  <si>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</si>
  <si>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</si>
  <si>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</si>
  <si>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</si>
  <si>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</si>
  <si>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</si>
  <si>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</si>
  <si>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</si>
  <si>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</si>
  <si>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</si>
  <si>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</si>
  <si>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</si>
  <si>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</si>
  <si>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</si>
  <si>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</si>
  <si>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</si>
  <si>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</si>
  <si>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</si>
  <si>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</si>
  <si>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</si>
  <si>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</si>
  <si>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</si>
  <si>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</si>
  <si>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</si>
  <si>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</si>
  <si>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</si>
  <si>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</si>
  <si>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</si>
  <si>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</si>
  <si>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</si>
  <si>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</si>
  <si>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</si>
  <si>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</si>
  <si>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</si>
  <si>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</si>
  <si>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</si>
  <si>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</si>
  <si>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</si>
  <si>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</si>
  <si>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</si>
  <si>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</si>
  <si>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</si>
  <si>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</si>
  <si>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</si>
  <si>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</si>
  <si>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</si>
  <si>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</si>
  <si>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</si>
  <si>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</si>
  <si>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</si>
  <si>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</si>
  <si>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</si>
  <si>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</si>
  <si>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</si>
  <si>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</si>
  <si>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</si>
  <si>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</si>
  <si>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</si>
  <si>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</si>
  <si>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</si>
  <si>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</si>
  <si>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</si>
  <si>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</si>
  <si>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</si>
  <si>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</si>
  <si>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</si>
  <si>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</si>
  <si>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</si>
  <si>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</si>
  <si>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</si>
  <si>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</si>
  <si>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</si>
  <si>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</si>
  <si>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</si>
  <si>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</si>
  <si>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</si>
  <si>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</si>
  <si>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</si>
  <si>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</si>
  <si>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</si>
  <si>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</si>
  <si>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</si>
  <si>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</si>
  <si>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</si>
  <si>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</si>
  <si>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</si>
  <si>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</si>
  <si>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</si>
  <si>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</si>
  <si>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</si>
  <si>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</si>
  <si>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</si>
  <si>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</si>
  <si>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</si>
  <si>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</si>
  <si>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</si>
  <si>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</si>
  <si>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</si>
  <si>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</si>
  <si>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</si>
  <si>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</si>
  <si>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</si>
  <si>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</si>
  <si>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</si>
  <si>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</si>
  <si>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</si>
  <si>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</si>
  <si>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</si>
  <si>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</si>
  <si>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</si>
  <si>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</si>
  <si>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</si>
  <si>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</si>
  <si>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</si>
  <si>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</si>
  <si>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</si>
  <si>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</si>
  <si>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</si>
  <si>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</si>
  <si>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</si>
  <si>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</si>
  <si>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</si>
  <si>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</si>
  <si>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</si>
  <si>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</si>
  <si>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</si>
  <si>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</si>
  <si>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</si>
  <si>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</si>
  <si>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</si>
  <si>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</si>
  <si>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</si>
  <si>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</si>
  <si>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</si>
  <si>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</si>
  <si>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</si>
  <si>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</si>
  <si>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</si>
  <si>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</si>
  <si>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</si>
  <si>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</si>
  <si>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</si>
  <si>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</si>
  <si>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</si>
  <si>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</si>
  <si>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</si>
  <si>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</si>
  <si>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</si>
  <si>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</si>
  <si>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</si>
  <si>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</si>
  <si>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</si>
  <si>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</si>
  <si>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</si>
  <si>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</si>
  <si>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</si>
  <si>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</si>
  <si>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</si>
  <si>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</si>
  <si>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</si>
  <si>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</si>
  <si>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</si>
  <si>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</si>
  <si>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</si>
  <si>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</si>
  <si>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</si>
  <si>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</si>
  <si>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</si>
  <si>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</si>
  <si>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</si>
  <si>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</si>
  <si>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</si>
  <si>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</si>
  <si>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</si>
  <si>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</si>
  <si>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</si>
  <si>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</si>
  <si>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</si>
  <si>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</si>
  <si>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</si>
  <si>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</si>
  <si>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</si>
  <si>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</si>
  <si>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</si>
  <si>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</si>
  <si>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</si>
  <si>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</si>
  <si>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</si>
  <si>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</si>
  <si>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</si>
  <si>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</si>
  <si>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</si>
  <si>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</si>
  <si>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</si>
  <si>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</si>
  <si>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</si>
  <si>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</si>
  <si>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</si>
  <si>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</si>
  <si>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</si>
  <si>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</si>
  <si>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</si>
  <si>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</si>
  <si>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</si>
  <si>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</si>
  <si>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</si>
  <si>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</si>
  <si>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</si>
  <si>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</si>
  <si>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</si>
  <si>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</si>
  <si>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</si>
  <si>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</si>
  <si>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</si>
  <si>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</si>
  <si>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</si>
  <si>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</si>
  <si>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</si>
  <si>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</si>
  <si>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</si>
  <si>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</si>
  <si>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</si>
  <si>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</si>
  <si>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</si>
  <si>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</si>
  <si>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</si>
  <si>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</si>
  <si>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</si>
  <si>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</si>
  <si>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</si>
  <si>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</si>
  <si>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</si>
  <si>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</si>
  <si>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</si>
  <si>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</si>
  <si>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</si>
  <si>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</si>
  <si>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</si>
  <si>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</si>
  <si>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</si>
  <si>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</si>
  <si>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</si>
  <si>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</si>
  <si>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</si>
  <si>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</si>
  <si>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</si>
  <si>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</si>
  <si>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</si>
  <si>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</si>
  <si>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</si>
  <si>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</si>
  <si>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</si>
  <si>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</si>
  <si>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</si>
  <si>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</si>
  <si>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</si>
  <si>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</si>
  <si>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</si>
  <si>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</si>
  <si>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</si>
  <si>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</si>
  <si>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</si>
  <si>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</si>
  <si>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</si>
  <si>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</si>
  <si>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</si>
  <si>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</si>
  <si>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</si>
  <si>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</si>
  <si>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</si>
  <si>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</si>
  <si>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</si>
  <si>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</si>
  <si>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</si>
  <si>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</si>
  <si>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</si>
  <si>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</si>
  <si>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</si>
  <si>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</si>
  <si>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</si>
  <si>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</si>
  <si>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</si>
  <si>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</si>
  <si>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</si>
  <si>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</si>
  <si>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</si>
  <si>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</si>
  <si>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</si>
  <si>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</si>
  <si>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</si>
  <si>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</si>
  <si>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</si>
  <si>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</si>
  <si>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</si>
  <si>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</si>
  <si>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</si>
  <si>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</si>
  <si>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</si>
  <si>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</si>
  <si>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</si>
  <si>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</si>
  <si>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</si>
  <si>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</si>
  <si>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</si>
  <si>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</si>
  <si>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</si>
  <si>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</si>
  <si>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</si>
  <si>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</si>
  <si>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</si>
  <si>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</si>
  <si>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</si>
  <si>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</si>
  <si>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</si>
  <si>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</si>
  <si>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</si>
  <si>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</si>
  <si>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</si>
  <si>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</si>
  <si>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</si>
  <si>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</si>
  <si>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</si>
  <si>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</si>
  <si>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</si>
  <si>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</si>
  <si>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</si>
  <si>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</si>
  <si>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</si>
  <si>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</si>
  <si>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</si>
  <si>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</si>
  <si>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</si>
  <si>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</si>
  <si>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</si>
  <si>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</si>
  <si>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</si>
  <si>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</si>
  <si>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</si>
  <si>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</si>
  <si>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</si>
  <si>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</si>
  <si>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</si>
  <si>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</si>
  <si>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</si>
  <si>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</si>
  <si>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</si>
  <si>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</si>
  <si>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</si>
  <si>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</si>
  <si>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</si>
  <si>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</si>
  <si>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</si>
  <si>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</si>
  <si>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</si>
  <si>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</si>
  <si>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</si>
  <si>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</si>
  <si>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</si>
  <si>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</si>
  <si>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</si>
  <si>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</si>
  <si>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</si>
  <si>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</si>
  <si>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</si>
  <si>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</si>
  <si>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</si>
  <si>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</si>
  <si>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</si>
  <si>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</si>
  <si>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</si>
  <si>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</si>
  <si>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</si>
  <si>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</si>
  <si>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</si>
  <si>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</si>
  <si>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</si>
  <si>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</si>
  <si>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</si>
  <si>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</si>
  <si>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</si>
  <si>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</si>
  <si>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</si>
  <si>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</si>
  <si>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</si>
  <si>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</si>
  <si>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</si>
  <si>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</si>
  <si>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</si>
  <si>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</si>
  <si>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</si>
  <si>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</si>
  <si>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</si>
  <si>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</si>
  <si>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</si>
  <si>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</si>
  <si>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</si>
  <si>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</si>
  <si>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</si>
  <si>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</si>
  <si>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</si>
  <si>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</si>
  <si>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</si>
  <si>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</si>
  <si>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</si>
  <si>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</si>
  <si>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</si>
  <si>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</si>
  <si>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</si>
  <si>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</si>
  <si>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</si>
  <si>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</si>
  <si>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</si>
  <si>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</si>
  <si>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</si>
  <si>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</si>
  <si>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</si>
  <si>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</si>
  <si>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</si>
  <si>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</si>
  <si>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</si>
  <si>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</si>
  <si>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</si>
  <si>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</si>
  <si>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</si>
  <si>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</si>
  <si>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</si>
  <si>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</si>
  <si>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</si>
  <si>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</si>
  <si>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</si>
  <si>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</si>
  <si>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</si>
  <si>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</si>
  <si>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</si>
  <si>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</si>
  <si>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</si>
  <si>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</si>
  <si>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</si>
  <si>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</si>
  <si>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</si>
  <si>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</si>
  <si>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</si>
  <si>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</si>
  <si>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</si>
  <si>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</si>
  <si>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</si>
  <si>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</si>
  <si>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</si>
  <si>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</si>
  <si>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</si>
  <si>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</si>
  <si>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</si>
  <si>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</si>
  <si>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</si>
  <si>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</si>
  <si>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</si>
  <si>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</si>
  <si>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</si>
  <si>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</si>
  <si>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</si>
  <si>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</si>
  <si>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</si>
  <si>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</si>
  <si>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</si>
  <si>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</si>
  <si>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</si>
  <si>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</si>
  <si>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</si>
  <si>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</si>
  <si>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</si>
  <si>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</si>
  <si>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</si>
  <si>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</si>
  <si>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</si>
  <si>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</si>
  <si>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</si>
  <si>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</si>
  <si>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</si>
  <si>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</si>
  <si>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</si>
  <si>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</si>
  <si>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</si>
  <si>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</si>
  <si>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</si>
  <si>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</si>
  <si>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</si>
  <si>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</si>
  <si>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</si>
  <si>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</si>
  <si>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</si>
  <si>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</si>
  <si>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</si>
  <si>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</si>
  <si>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</si>
  <si>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</si>
  <si>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</si>
  <si>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</si>
  <si>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</si>
  <si>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</si>
  <si>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</si>
  <si>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</si>
  <si>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</si>
  <si>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</si>
  <si>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</si>
  <si>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</si>
  <si>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</si>
  <si>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</si>
  <si>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</si>
  <si>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</si>
  <si>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</si>
  <si>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</si>
  <si>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</si>
  <si>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</si>
  <si>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</si>
  <si>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</si>
  <si>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</si>
  <si>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</si>
  <si>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</si>
  <si>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</si>
  <si>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</si>
  <si>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</si>
  <si>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</si>
  <si>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</si>
  <si>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</si>
  <si>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</si>
  <si>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</si>
  <si>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</si>
  <si>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</si>
  <si>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</si>
  <si>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</si>
  <si>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</si>
  <si>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</si>
  <si>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</si>
  <si>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</si>
  <si>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</si>
  <si>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</si>
  <si>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</si>
  <si>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</si>
  <si>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</si>
  <si>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</si>
  <si>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</si>
  <si>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</si>
  <si>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</si>
  <si>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</si>
  <si>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</si>
  <si>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</si>
  <si>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</si>
  <si>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</si>
  <si>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</si>
  <si>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</si>
  <si>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</si>
  <si>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</si>
  <si>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</si>
  <si>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</si>
  <si>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</si>
  <si>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</si>
  <si>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</si>
  <si>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</si>
  <si>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</si>
  <si>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</si>
  <si>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</si>
  <si>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</si>
  <si>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</si>
  <si>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</si>
  <si>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</si>
  <si>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</si>
  <si>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</si>
  <si>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</si>
  <si>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</si>
  <si>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</si>
  <si>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</si>
  <si>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</si>
  <si>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</si>
  <si>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</si>
  <si>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</si>
  <si>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</si>
  <si>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</si>
  <si>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</si>
  <si>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</si>
  <si>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</si>
  <si>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</si>
  <si>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</si>
  <si>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</si>
  <si>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</si>
  <si>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</si>
  <si>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</si>
  <si>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</si>
  <si>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</si>
  <si>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</si>
  <si>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</si>
  <si>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</si>
  <si>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</si>
  <si>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</si>
  <si>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</si>
  <si>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</si>
  <si>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</si>
  <si>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</si>
  <si>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</si>
  <si>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</si>
  <si>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</si>
  <si>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</si>
  <si>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</si>
  <si>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</si>
  <si>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</si>
  <si>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</si>
  <si>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</si>
  <si>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</si>
  <si>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</si>
  <si>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</si>
  <si>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</si>
  <si>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</si>
  <si>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</si>
  <si>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</si>
  <si>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</si>
  <si>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</si>
  <si>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</si>
  <si>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</si>
  <si>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</si>
  <si>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</si>
  <si>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</si>
  <si>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</si>
  <si>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</si>
  <si>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</si>
  <si>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</si>
  <si>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</si>
  <si>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</si>
  <si>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</si>
  <si>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</si>
  <si>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</si>
  <si>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</si>
  <si>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</si>
  <si>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</si>
  <si>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</si>
  <si>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</si>
  <si>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</si>
  <si>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</si>
  <si>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</si>
  <si>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</si>
  <si>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</si>
  <si>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</si>
  <si>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</si>
  <si>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</si>
  <si>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</si>
  <si>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</si>
  <si>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</si>
  <si>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</si>
  <si>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</si>
  <si>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</si>
  <si>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</si>
  <si>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</si>
  <si>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</si>
  <si>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</si>
  <si>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</si>
  <si>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</si>
  <si>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</si>
  <si>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</si>
  <si>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</si>
  <si>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</si>
  <si>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</si>
  <si>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</si>
  <si>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</si>
  <si>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</si>
  <si>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</si>
  <si>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</si>
  <si>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</si>
  <si>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</si>
  <si>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</si>
  <si>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</si>
  <si>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</si>
  <si>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</si>
  <si>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</si>
  <si>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</si>
  <si>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</si>
  <si>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</si>
  <si>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</si>
  <si>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</si>
  <si>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</si>
  <si>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</si>
  <si>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</si>
  <si>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</si>
  <si>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</si>
  <si>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</si>
  <si>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</si>
  <si>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</si>
  <si>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</si>
  <si>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</si>
  <si>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</si>
  <si>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</si>
  <si>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</si>
  <si>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</si>
  <si>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</si>
  <si>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</si>
  <si>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</si>
  <si>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</si>
  <si>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</si>
  <si>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</si>
  <si>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</si>
  <si>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</si>
  <si>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</si>
  <si>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</si>
  <si>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</si>
  <si>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</si>
  <si>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</si>
  <si>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</si>
  <si>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</si>
  <si>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</si>
  <si>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</si>
  <si>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</si>
  <si>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</si>
  <si>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</si>
  <si>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</si>
  <si>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</si>
  <si>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</si>
  <si>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</si>
  <si>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</si>
  <si>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</si>
  <si>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</si>
  <si>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</si>
  <si>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</si>
  <si>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</si>
  <si>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</si>
  <si>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</si>
  <si>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</si>
  <si>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</si>
  <si>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</si>
  <si>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</si>
  <si>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</si>
  <si>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</si>
  <si>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</si>
  <si>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</si>
  <si>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</si>
  <si>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</si>
  <si>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</si>
  <si>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</si>
  <si>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</si>
  <si>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</si>
  <si>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</si>
  <si>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</si>
  <si>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</si>
  <si>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</si>
  <si>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</si>
  <si>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</si>
  <si>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</si>
  <si>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</si>
  <si>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</si>
  <si>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</si>
  <si>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</si>
  <si>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</si>
  <si>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</si>
  <si>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</si>
  <si>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</si>
  <si>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</si>
  <si>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</si>
  <si>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</si>
  <si>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</si>
  <si>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</si>
  <si>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</si>
  <si>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</si>
  <si>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</si>
  <si>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</si>
  <si>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</si>
  <si>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</si>
  <si>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</si>
  <si>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</si>
  <si>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</si>
  <si>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</si>
  <si>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</si>
  <si>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</si>
  <si>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</si>
  <si>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</si>
  <si>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</si>
  <si>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</si>
  <si>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</si>
  <si>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</si>
  <si>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</si>
  <si>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</si>
  <si>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</si>
  <si>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</si>
  <si>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</si>
  <si>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</si>
  <si>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</si>
  <si>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</si>
  <si>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</si>
  <si>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</si>
  <si>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</si>
  <si>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</si>
  <si>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</si>
  <si>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</si>
  <si>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</si>
  <si>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</si>
  <si>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</si>
  <si>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</si>
  <si>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</si>
  <si>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</si>
  <si>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</si>
  <si>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</si>
  <si>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</si>
  <si>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</si>
  <si>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</si>
  <si>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</si>
  <si>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</si>
  <si>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</si>
  <si>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</si>
  <si>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</si>
  <si>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</si>
  <si>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</si>
  <si>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</si>
  <si>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</si>
  <si>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</si>
  <si>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</si>
  <si>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</si>
  <si>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</si>
  <si>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</si>
  <si>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</si>
  <si>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</si>
  <si>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</si>
  <si>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</si>
  <si>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</si>
  <si>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</si>
  <si>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</si>
  <si>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</si>
  <si>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</si>
  <si>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</si>
  <si>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</si>
  <si>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</si>
  <si>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</si>
  <si>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</si>
  <si>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</si>
  <si>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</si>
  <si>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</si>
  <si>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</si>
  <si>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</si>
  <si>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</si>
  <si>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</si>
  <si>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</si>
  <si>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</si>
  <si>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</si>
  <si>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</si>
  <si>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</si>
  <si>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</si>
  <si>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</si>
  <si>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</si>
  <si>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</si>
  <si>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</si>
  <si>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</si>
  <si>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</si>
  <si>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</si>
  <si>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</si>
  <si>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</si>
  <si>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</si>
  <si>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</si>
  <si>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</si>
  <si>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</si>
  <si>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</si>
  <si>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</si>
  <si>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</si>
  <si>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</si>
  <si>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</si>
  <si>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</si>
  <si>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</si>
  <si>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</si>
  <si>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</si>
  <si>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</si>
  <si>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</si>
  <si>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</si>
  <si>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</si>
  <si>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</si>
  <si>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</si>
  <si>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</si>
  <si>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</si>
  <si>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</si>
  <si>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</si>
  <si>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</si>
  <si>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</si>
  <si>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</si>
  <si>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</si>
  <si>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</si>
  <si>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</si>
  <si>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</si>
  <si>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</si>
  <si>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</si>
  <si>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</si>
  <si>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</si>
  <si>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</si>
  <si>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</si>
  <si>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</si>
  <si>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</si>
  <si>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</si>
  <si>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</si>
  <si>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</si>
  <si>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</si>
  <si>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</si>
  <si>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</si>
  <si>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</si>
  <si>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</si>
  <si>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</si>
  <si>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</si>
  <si>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</si>
  <si>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</si>
  <si>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</si>
  <si>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</si>
  <si>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</si>
  <si>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</si>
  <si>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</si>
  <si>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</si>
  <si>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</si>
  <si>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</si>
  <si>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</si>
  <si>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</si>
  <si>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</si>
  <si>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</si>
  <si>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</si>
  <si>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</si>
  <si>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</si>
  <si>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</si>
  <si>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</si>
  <si>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</si>
  <si>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</si>
  <si>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</si>
  <si>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</si>
  <si>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</si>
  <si>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</si>
  <si>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</si>
  <si>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</si>
  <si>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</si>
  <si>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</si>
  <si>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</si>
  <si>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</si>
  <si>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</si>
  <si>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</si>
  <si>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</si>
  <si>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</si>
  <si>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</si>
  <si>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</si>
  <si>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</si>
  <si>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</si>
  <si>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</si>
  <si>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</si>
  <si>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</si>
  <si>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</si>
  <si>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</si>
  <si>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</si>
  <si>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</si>
  <si>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</si>
  <si>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</si>
  <si>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</si>
  <si>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</si>
  <si>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</si>
  <si>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</si>
  <si>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</si>
  <si>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</si>
  <si>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</si>
  <si>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</si>
  <si>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</si>
  <si>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</si>
  <si>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</si>
  <si>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</si>
  <si>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</si>
  <si>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</si>
  <si>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</si>
  <si>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</si>
  <si>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</si>
  <si>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</si>
  <si>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</si>
  <si>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</si>
  <si>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</si>
  <si>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</si>
  <si>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</si>
  <si>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</si>
  <si>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</si>
  <si>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</si>
  <si>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</si>
  <si>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</si>
  <si>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</si>
  <si>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</si>
  <si>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</si>
  <si>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</si>
  <si>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</si>
  <si>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</si>
  <si>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</si>
  <si>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</si>
  <si>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</si>
  <si>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</si>
  <si>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</si>
  <si>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</si>
  <si>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</si>
  <si>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</si>
  <si>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</si>
  <si>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</si>
  <si>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</si>
  <si>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</si>
  <si>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</si>
  <si>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</si>
  <si>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</si>
  <si>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</si>
  <si>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</si>
  <si>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</si>
  <si>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</si>
  <si>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</si>
  <si>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</si>
  <si>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</si>
  <si>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</si>
  <si>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</si>
  <si>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</si>
  <si>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</si>
  <si>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</si>
  <si>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</si>
  <si>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</si>
  <si>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</si>
  <si>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</si>
  <si>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</si>
  <si>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</si>
  <si>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</si>
  <si>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</si>
  <si>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</si>
  <si>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</si>
  <si>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</si>
  <si>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</si>
  <si>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</si>
  <si>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</si>
  <si>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</si>
  <si>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</si>
  <si>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</si>
  <si>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</si>
  <si>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</si>
  <si>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</si>
  <si>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</si>
  <si>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</si>
  <si>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</si>
  <si>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</si>
  <si>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</si>
  <si>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</si>
  <si>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</si>
  <si>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</si>
  <si>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</si>
  <si>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</si>
  <si>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</si>
  <si>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</si>
  <si>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</si>
  <si>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</si>
  <si>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</si>
  <si>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</si>
  <si>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</si>
  <si>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</si>
  <si>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</si>
  <si>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</si>
  <si>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</si>
  <si>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</si>
  <si>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</si>
  <si>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</si>
  <si>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</si>
  <si>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</si>
  <si>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</si>
  <si>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</si>
  <si>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</si>
  <si>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</si>
  <si>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</si>
  <si>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</si>
  <si>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</si>
  <si>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</si>
  <si>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</si>
  <si>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</si>
  <si>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</si>
  <si>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</si>
  <si>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</si>
  <si>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</si>
  <si>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</si>
  <si>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</si>
  <si>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</si>
  <si>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</si>
  <si>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</si>
  <si>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</si>
  <si>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</si>
  <si>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</si>
  <si>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</si>
  <si>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</si>
  <si>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</si>
  <si>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</si>
  <si>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</si>
  <si>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</si>
  <si>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</si>
  <si>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</si>
  <si>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</si>
  <si>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</si>
  <si>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</si>
  <si>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</si>
  <si>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</si>
  <si>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</si>
  <si>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</si>
  <si>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</si>
  <si>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</si>
  <si>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</si>
  <si>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</si>
  <si>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</si>
  <si>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</si>
  <si>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</si>
  <si>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</si>
  <si>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</si>
  <si>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</si>
  <si>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</si>
  <si>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</si>
  <si>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</si>
  <si>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</si>
  <si>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</si>
  <si>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</si>
  <si>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</si>
  <si>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</si>
  <si>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</si>
  <si>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</si>
  <si>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</si>
  <si>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</si>
  <si>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</si>
  <si>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</si>
  <si>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</si>
  <si>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</si>
  <si>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</si>
  <si>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</si>
  <si>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</si>
  <si>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</si>
  <si>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</si>
  <si>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</si>
  <si>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</si>
  <si>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</si>
  <si>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</si>
  <si>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</si>
  <si>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</si>
  <si>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</si>
  <si>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</si>
  <si>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</si>
  <si>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</si>
  <si>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</si>
  <si>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</si>
  <si>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</si>
  <si>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</si>
  <si>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</si>
  <si>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</si>
  <si>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</si>
  <si>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</si>
  <si>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</si>
  <si>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</si>
  <si>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</si>
  <si>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</si>
  <si>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</si>
  <si>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</si>
  <si>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</si>
  <si>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</si>
  <si>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</si>
  <si>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</si>
  <si>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</si>
  <si>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</si>
  <si>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</si>
  <si>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</si>
  <si>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</si>
  <si>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</si>
  <si>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</si>
  <si>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</si>
  <si>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</si>
  <si>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</si>
  <si>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</si>
  <si>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</si>
  <si>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</si>
  <si>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</si>
  <si>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</si>
  <si>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</si>
  <si>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</si>
  <si>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</si>
  <si>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</si>
  <si>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</si>
  <si>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</si>
  <si>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</si>
  <si>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</si>
  <si>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</si>
  <si>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</si>
  <si>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</si>
  <si>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</si>
  <si>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</si>
  <si>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</si>
  <si>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</si>
  <si>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</si>
  <si>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</si>
  <si>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</si>
  <si>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</si>
  <si>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</si>
  <si>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</si>
  <si>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</si>
  <si>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</si>
  <si>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</si>
  <si>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</si>
  <si>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</si>
  <si>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</si>
  <si>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</si>
  <si>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</si>
  <si>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</si>
  <si>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</si>
  <si>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</si>
  <si>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</si>
  <si>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</si>
  <si>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</si>
  <si>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</si>
  <si>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</si>
  <si>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</si>
  <si>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</si>
  <si>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</si>
  <si>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</si>
  <si>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</si>
  <si>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</si>
  <si>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</si>
  <si>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</si>
  <si>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</si>
  <si>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</si>
  <si>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</si>
  <si>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</si>
  <si>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</si>
  <si>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</si>
  <si>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</si>
  <si>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</si>
  <si>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</si>
  <si>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</si>
  <si>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</si>
  <si>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</si>
  <si>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</si>
  <si>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</si>
  <si>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</si>
  <si>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</si>
  <si>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</si>
  <si>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</si>
  <si>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</si>
  <si>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</si>
  <si>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</si>
  <si>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</si>
  <si>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</si>
  <si>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</si>
  <si>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</si>
  <si>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</si>
  <si>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</si>
  <si>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</si>
  <si>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</si>
  <si>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</si>
  <si>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</si>
  <si>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</si>
  <si>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</si>
  <si>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</si>
  <si>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</si>
  <si>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</si>
  <si>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</si>
  <si>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</si>
  <si>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</si>
  <si>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</si>
  <si>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</si>
  <si>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</si>
  <si>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</si>
  <si>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</si>
  <si>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</si>
  <si>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</si>
  <si>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</si>
  <si>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</si>
  <si>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</si>
  <si>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</si>
  <si>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</si>
  <si>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</si>
  <si>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</si>
  <si>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</si>
  <si>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</si>
  <si>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</si>
  <si>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</si>
  <si>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</si>
  <si>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</si>
  <si>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</si>
  <si>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</si>
  <si>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</si>
  <si>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</si>
  <si>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</si>
  <si>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</si>
  <si>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</si>
  <si>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</si>
  <si>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</si>
  <si>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</si>
  <si>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</si>
  <si>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</si>
  <si>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</si>
  <si>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</si>
  <si>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</si>
  <si>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</si>
  <si>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</si>
  <si>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</si>
  <si>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</si>
  <si>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</si>
  <si>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</si>
  <si>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</si>
  <si>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</si>
  <si>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</si>
  <si>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</si>
  <si>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</si>
  <si>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</si>
  <si>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</si>
  <si>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</si>
  <si>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</si>
  <si>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</si>
  <si>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</si>
  <si>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</si>
  <si>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</si>
  <si>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</si>
  <si>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</si>
  <si>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</si>
  <si>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</si>
  <si>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</si>
  <si>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</si>
  <si>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</si>
  <si>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</si>
  <si>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</si>
  <si>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</si>
  <si>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</si>
  <si>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</si>
  <si>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</si>
  <si>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</si>
  <si>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</si>
  <si>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</si>
  <si>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</si>
  <si>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</si>
  <si>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</si>
  <si>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</si>
  <si>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</si>
  <si>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</si>
  <si>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</si>
  <si>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</si>
  <si>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</si>
  <si>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</si>
  <si>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</si>
  <si>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</si>
  <si>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</si>
  <si>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</si>
  <si>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</si>
  <si>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</si>
  <si>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</si>
  <si>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</si>
  <si>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</si>
  <si>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</si>
  <si>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</si>
  <si>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</si>
  <si>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</si>
  <si>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</si>
  <si>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</si>
  <si>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</si>
  <si>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</si>
  <si>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</si>
  <si>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</si>
  <si>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</si>
  <si>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</si>
  <si>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</si>
  <si>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</si>
  <si>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</si>
  <si>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</si>
  <si>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</si>
  <si>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</si>
  <si>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</si>
  <si>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</si>
  <si>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</si>
  <si>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</si>
  <si>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</si>
  <si>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</si>
  <si>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</si>
  <si>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</si>
  <si>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</si>
  <si>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</si>
  <si>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</si>
  <si>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</si>
  <si>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</si>
  <si>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</si>
  <si>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</si>
  <si>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</si>
  <si>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</si>
  <si>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</si>
  <si>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</si>
  <si>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</si>
  <si>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</si>
  <si>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</si>
  <si>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</si>
  <si>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</si>
  <si>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</si>
  <si>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</si>
  <si>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</si>
  <si>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</si>
  <si>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</si>
  <si>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</si>
  <si>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</si>
  <si>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</si>
  <si>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</si>
  <si>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</si>
  <si>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</si>
  <si>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</si>
  <si>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</si>
  <si>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</si>
  <si>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</si>
  <si>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</si>
  <si>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</si>
  <si>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</si>
  <si>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</si>
  <si>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</si>
  <si>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</si>
  <si>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</si>
  <si>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</si>
  <si>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</si>
  <si>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</si>
  <si>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</si>
  <si>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</si>
  <si>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</si>
  <si>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</si>
  <si>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</si>
  <si>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</si>
  <si>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</si>
  <si>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</si>
  <si>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</si>
  <si>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</si>
  <si>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</si>
  <si>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</si>
  <si>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</si>
  <si>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</si>
  <si>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</si>
  <si>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</si>
  <si>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</si>
  <si>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</si>
  <si>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</si>
  <si>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</si>
  <si>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</si>
  <si>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</si>
  <si>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</si>
  <si>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</si>
  <si>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</si>
  <si>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</si>
  <si>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</si>
  <si>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</si>
  <si>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</si>
  <si>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</si>
  <si>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</si>
  <si>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</si>
  <si>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</si>
  <si>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</si>
  <si>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</si>
  <si>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</si>
  <si>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</si>
  <si>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</si>
  <si>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</si>
  <si>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</si>
  <si>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</si>
  <si>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</si>
  <si>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</si>
  <si>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</si>
  <si>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</si>
  <si>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</si>
  <si>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</si>
  <si>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</si>
  <si>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</si>
  <si>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</si>
  <si>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</si>
  <si>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</si>
  <si>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</si>
  <si>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</si>
  <si>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</si>
  <si>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</si>
  <si>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</si>
  <si>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</si>
  <si>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</si>
  <si>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</si>
  <si>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</si>
  <si>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</si>
  <si>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</si>
  <si>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</si>
  <si>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</si>
  <si>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</si>
  <si>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</si>
  <si>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</si>
  <si>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</si>
  <si>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</si>
  <si>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</si>
  <si>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</si>
  <si>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</si>
  <si>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</si>
  <si>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</si>
  <si>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</si>
  <si>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</si>
  <si>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</si>
  <si>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</si>
  <si>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</si>
  <si>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</si>
  <si>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</si>
  <si>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</si>
  <si>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</si>
  <si>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</si>
  <si>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</si>
  <si>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</si>
  <si>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</si>
  <si>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</si>
  <si>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</si>
  <si>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</si>
  <si>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</si>
  <si>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</si>
  <si>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</si>
  <si>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</si>
  <si>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</si>
  <si>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</si>
  <si>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</si>
  <si>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</si>
  <si>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</si>
  <si>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</si>
  <si>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</si>
  <si>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</si>
  <si>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</si>
  <si>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</si>
  <si>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</si>
  <si>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</si>
  <si>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</si>
  <si>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</si>
  <si>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</si>
  <si>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</si>
  <si>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</si>
  <si>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</si>
  <si>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</si>
  <si>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</si>
  <si>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</si>
  <si>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</si>
  <si>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</si>
  <si>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</si>
  <si>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</si>
  <si>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</si>
  <si>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</si>
  <si>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</si>
  <si>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</si>
  <si>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</si>
  <si>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</si>
  <si>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</si>
  <si>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</si>
  <si>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</si>
  <si>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</si>
  <si>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</si>
  <si>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</si>
  <si>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</si>
  <si>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</si>
  <si>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</si>
  <si>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</si>
  <si>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</si>
  <si>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</si>
  <si>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</si>
  <si>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</si>
  <si>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</si>
  <si>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</si>
  <si>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</si>
  <si>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</si>
  <si>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</si>
  <si>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</si>
  <si>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</si>
  <si>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</si>
  <si>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</si>
  <si>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</si>
  <si>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</si>
  <si>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</si>
  <si>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</si>
  <si>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</si>
  <si>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</si>
  <si>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</si>
  <si>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</si>
  <si>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</si>
  <si>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</si>
  <si>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</si>
  <si>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</si>
  <si>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</si>
  <si>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</si>
  <si>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</si>
  <si>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</si>
  <si>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</si>
  <si>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</si>
  <si>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</si>
  <si>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</si>
  <si>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</si>
  <si>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</si>
  <si>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</si>
  <si>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</si>
  <si>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</si>
  <si>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</si>
  <si>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</si>
  <si>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</si>
  <si>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</si>
  <si>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</si>
  <si>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</si>
  <si>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</si>
  <si>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</si>
  <si>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</si>
  <si>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</si>
  <si>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</si>
  <si>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</si>
  <si>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</si>
  <si>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</si>
  <si>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</si>
  <si>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</si>
  <si>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</si>
  <si>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</si>
  <si>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</si>
  <si>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</si>
  <si>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</si>
  <si>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</si>
  <si>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</si>
  <si>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</si>
  <si>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</si>
  <si>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</si>
  <si>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</si>
  <si>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</si>
  <si>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</si>
  <si>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</si>
  <si>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</si>
  <si>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</si>
  <si>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</si>
  <si>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</si>
  <si>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</si>
  <si>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</si>
  <si>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</si>
  <si>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</si>
  <si>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</si>
  <si>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</si>
  <si>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</si>
  <si>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</si>
  <si>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</si>
  <si>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</si>
  <si>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</si>
  <si>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</si>
  <si>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</si>
  <si>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</si>
  <si>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</si>
  <si>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</si>
  <si>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</si>
  <si>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</si>
  <si>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</si>
  <si>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</si>
  <si>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</si>
  <si>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</si>
  <si>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</si>
  <si>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</si>
  <si>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</si>
  <si>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</si>
  <si>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</si>
  <si>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</si>
  <si>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</si>
  <si>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</si>
  <si>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</si>
  <si>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</si>
  <si>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</si>
  <si>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</si>
  <si>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</si>
  <si>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</si>
  <si>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</si>
  <si>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</si>
  <si>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</si>
  <si>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</si>
  <si>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</si>
  <si>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</si>
  <si>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</si>
  <si>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</si>
  <si>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</si>
  <si>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</si>
  <si>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</si>
  <si>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</si>
  <si>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</si>
  <si>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</si>
  <si>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</si>
  <si>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</si>
  <si>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</si>
  <si>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</si>
  <si>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</si>
  <si>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</si>
  <si>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</si>
  <si>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</si>
  <si>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</si>
  <si>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</si>
  <si>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</si>
  <si>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</si>
  <si>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</si>
  <si>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</si>
  <si>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</si>
  <si>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</si>
  <si>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</si>
  <si>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</si>
  <si>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</si>
  <si>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</si>
  <si>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</si>
  <si>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</si>
  <si>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</si>
  <si>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</si>
  <si>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</si>
  <si>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</si>
  <si>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</si>
  <si>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</si>
  <si>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</si>
  <si>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</si>
  <si>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</si>
  <si>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</si>
  <si>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</si>
  <si>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</si>
  <si>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</si>
  <si>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</si>
  <si>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</si>
  <si>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</si>
  <si>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</si>
  <si>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</si>
  <si>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</si>
  <si>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</si>
  <si>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</si>
  <si>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</si>
  <si>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</si>
  <si>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</si>
  <si>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</si>
  <si>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</si>
  <si>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</si>
  <si>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</si>
  <si>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</si>
  <si>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</si>
  <si>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</si>
  <si>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</si>
  <si>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</si>
  <si>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</si>
  <si>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</si>
  <si>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</si>
  <si>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</si>
  <si>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</si>
  <si>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</si>
  <si>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</si>
  <si>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</si>
  <si>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</si>
  <si>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</si>
  <si>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</si>
  <si>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</si>
  <si>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</si>
  <si>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</si>
  <si>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</si>
  <si>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</si>
  <si>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</si>
  <si>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</si>
  <si>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</si>
  <si>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</si>
  <si>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</si>
  <si>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</si>
  <si>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</si>
  <si>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</si>
  <si>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</si>
  <si>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</si>
  <si>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</si>
  <si>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</si>
  <si>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</si>
  <si>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</si>
  <si>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</si>
  <si>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</si>
  <si>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</si>
  <si>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</si>
  <si>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</si>
  <si>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</si>
  <si>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</si>
  <si>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</si>
  <si>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</si>
  <si>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</si>
  <si>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</si>
  <si>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</si>
  <si>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</si>
  <si>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</si>
  <si>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</si>
  <si>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</si>
  <si>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</si>
  <si>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</si>
  <si>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</si>
  <si>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</si>
  <si>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</si>
  <si>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</si>
  <si>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</si>
  <si>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</si>
  <si>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</si>
  <si>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</si>
  <si>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</si>
  <si>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</si>
  <si>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</si>
  <si>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</si>
  <si>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</si>
  <si>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</si>
  <si>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</si>
  <si>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</si>
  <si>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</si>
  <si>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</si>
  <si>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</si>
  <si>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</si>
  <si>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</si>
  <si>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</si>
  <si>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</si>
  <si>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</si>
  <si>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</si>
  <si>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</si>
  <si>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</si>
  <si>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</si>
  <si>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</si>
  <si>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</si>
  <si>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</si>
  <si>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</si>
  <si>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</si>
  <si>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</si>
  <si>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</si>
  <si>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</si>
  <si>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</si>
  <si>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</si>
  <si>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</si>
  <si>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</si>
  <si>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</si>
  <si>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</si>
  <si>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</si>
  <si>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</si>
  <si>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</si>
  <si>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</si>
  <si>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</si>
  <si>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</si>
  <si>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</si>
  <si>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</si>
  <si>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</si>
  <si>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</si>
  <si>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</si>
  <si>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</si>
  <si>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</si>
  <si>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</si>
  <si>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</si>
  <si>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</si>
  <si>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</si>
  <si>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</si>
  <si>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</si>
  <si>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</si>
  <si>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</si>
  <si>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</si>
  <si>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</si>
  <si>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</si>
  <si>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</si>
  <si>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</si>
  <si>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</si>
  <si>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</si>
  <si>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</si>
  <si>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</si>
  <si>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</si>
  <si>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</si>
  <si>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</si>
  <si>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</si>
  <si>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</si>
  <si>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</si>
  <si>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</si>
  <si>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</si>
  <si>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</si>
  <si>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</si>
  <si>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</si>
  <si>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</si>
  <si>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</si>
  <si>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</si>
  <si>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</si>
  <si>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</si>
  <si>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</si>
  <si>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</si>
  <si>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</si>
  <si>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</si>
  <si>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</si>
  <si>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</si>
  <si>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</si>
  <si>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</si>
  <si>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</si>
  <si>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</si>
  <si>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</si>
  <si>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</si>
  <si>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</si>
  <si>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</si>
  <si>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</si>
  <si>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</si>
  <si>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</si>
  <si>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</si>
  <si>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</si>
  <si>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</si>
  <si>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</si>
  <si>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</si>
  <si>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</si>
  <si>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</si>
  <si>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</si>
  <si>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</si>
  <si>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</si>
  <si>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</si>
  <si>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</si>
  <si>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</si>
  <si>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</si>
  <si>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</si>
  <si>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</si>
  <si>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</si>
  <si>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</si>
  <si>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</si>
  <si>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</si>
  <si>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</si>
  <si>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</si>
  <si>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</si>
  <si>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</si>
  <si>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</si>
  <si>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</si>
  <si>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</si>
  <si>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</si>
  <si>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</si>
  <si>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</si>
  <si>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</si>
  <si>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</si>
  <si>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</si>
  <si>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</si>
  <si>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</si>
  <si>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</si>
  <si>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</si>
  <si>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</si>
  <si>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</si>
  <si>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</si>
  <si>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</si>
  <si>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</si>
  <si>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</si>
  <si>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</si>
  <si>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</si>
  <si>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</si>
  <si>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</si>
  <si>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</si>
  <si>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</si>
  <si>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</si>
  <si>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</si>
  <si>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</si>
  <si>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</si>
  <si>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</si>
  <si>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</si>
  <si>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</si>
  <si>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</si>
  <si>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</si>
  <si>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</si>
  <si>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</si>
  <si>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</si>
  <si>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</si>
  <si>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</si>
  <si>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</si>
  <si>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</si>
  <si>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</si>
  <si>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</si>
  <si>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</si>
  <si>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</si>
  <si>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</si>
  <si>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</si>
  <si>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</si>
  <si>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</si>
  <si>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</si>
  <si>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</si>
  <si>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</si>
  <si>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</si>
  <si>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</si>
  <si>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</si>
  <si>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</si>
  <si>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</si>
  <si>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</si>
  <si>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</si>
  <si>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</si>
  <si>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</si>
  <si>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</si>
  <si>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</si>
  <si>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</si>
  <si>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</si>
  <si>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</si>
  <si>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</si>
  <si>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</si>
  <si>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</si>
  <si>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</si>
  <si>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</si>
  <si>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</si>
  <si>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</si>
  <si>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</si>
  <si>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</si>
  <si>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</si>
  <si>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</si>
  <si>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</si>
  <si>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</si>
  <si>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</si>
  <si>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</si>
  <si>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</si>
  <si>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</si>
  <si>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</si>
  <si>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</si>
  <si>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</si>
  <si>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</si>
  <si>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</si>
  <si>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</si>
  <si>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</si>
  <si>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</si>
  <si>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</si>
  <si>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</si>
  <si>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</si>
  <si>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</si>
  <si>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</si>
  <si>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</si>
  <si>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</si>
  <si>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</si>
  <si>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</si>
  <si>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</si>
  <si>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</si>
  <si>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</si>
  <si>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</si>
  <si>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</si>
  <si>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</si>
  <si>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</si>
  <si>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</si>
  <si>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</si>
  <si>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</si>
  <si>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</si>
  <si>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</si>
  <si>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</si>
  <si>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</si>
  <si>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</si>
  <si>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</si>
  <si>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</si>
  <si>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</si>
  <si>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</si>
  <si>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</si>
  <si>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</si>
  <si>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</si>
  <si>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</si>
  <si>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</si>
  <si>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</si>
  <si>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</si>
  <si>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</si>
  <si>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</si>
  <si>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</si>
  <si>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</si>
  <si>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</si>
  <si>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</si>
  <si>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</si>
  <si>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</si>
  <si>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</si>
  <si>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</si>
  <si>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</si>
  <si>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</si>
  <si>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</si>
  <si>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</si>
  <si>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</si>
  <si>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</si>
  <si>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</si>
  <si>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</si>
  <si>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</si>
  <si>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</si>
  <si>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</si>
  <si>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</si>
  <si>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</si>
  <si>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</si>
  <si>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</si>
  <si>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</si>
  <si>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</si>
  <si>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</si>
  <si>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</si>
  <si>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</si>
  <si>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</si>
  <si>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</si>
  <si>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</si>
  <si>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</si>
  <si>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</si>
  <si>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</si>
  <si>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</si>
  <si>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</si>
  <si>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</si>
  <si>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</si>
  <si>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</si>
  <si>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</si>
  <si>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</si>
  <si>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</si>
  <si>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</si>
  <si>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</si>
  <si>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</si>
  <si>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</si>
  <si>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</si>
  <si>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</si>
  <si>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</si>
  <si>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</si>
  <si>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</si>
  <si>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</si>
  <si>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</si>
  <si>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</si>
  <si>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</si>
  <si>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</si>
  <si>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</si>
  <si>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</si>
  <si>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</si>
  <si>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</si>
  <si>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</si>
  <si>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</si>
  <si>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</si>
  <si>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</si>
  <si>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</si>
  <si>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</si>
  <si>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</si>
  <si>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</si>
  <si>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</si>
  <si>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</si>
  <si>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</si>
  <si>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</si>
  <si>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</si>
  <si>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</si>
  <si>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</si>
  <si>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</si>
  <si>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</si>
  <si>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</si>
  <si>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</si>
  <si>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</si>
  <si>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</si>
  <si>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</si>
  <si>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</si>
  <si>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</si>
  <si>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</si>
  <si>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</si>
  <si>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</si>
  <si>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</si>
  <si>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</si>
  <si>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</si>
  <si>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</si>
  <si>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</si>
  <si>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</si>
  <si>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</si>
  <si>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</si>
  <si>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</si>
  <si>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</si>
  <si>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</si>
  <si>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</si>
  <si>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</si>
  <si>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</si>
  <si>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</si>
  <si>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</si>
  <si>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</si>
  <si>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</si>
  <si>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</si>
  <si>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</si>
  <si>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</si>
  <si>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</si>
  <si>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</si>
  <si>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</si>
  <si>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</si>
  <si>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</si>
  <si>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</si>
  <si>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</si>
  <si>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</si>
  <si>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</si>
  <si>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</si>
  <si>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</si>
  <si>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</si>
  <si>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</si>
  <si>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</si>
  <si>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</si>
  <si>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</si>
  <si>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</si>
  <si>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</si>
  <si>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</si>
  <si>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</si>
  <si>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</si>
  <si>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</si>
  <si>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</si>
  <si>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</si>
  <si>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</si>
  <si>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</si>
  <si>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</si>
  <si>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</si>
  <si>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</si>
  <si>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</si>
  <si>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</si>
  <si>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</si>
  <si>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</si>
  <si>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</si>
  <si>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</si>
  <si>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</si>
  <si>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</si>
  <si>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</si>
  <si>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</si>
  <si>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</si>
  <si>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</si>
  <si>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</si>
  <si>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</si>
  <si>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</si>
  <si>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</si>
  <si>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</si>
  <si>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</si>
  <si>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</si>
  <si>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</si>
  <si>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</si>
  <si>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</si>
  <si>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</si>
  <si>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</si>
  <si>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</si>
  <si>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</si>
  <si>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</si>
  <si>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</si>
  <si>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</si>
  <si>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</si>
  <si>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</si>
  <si>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</si>
  <si>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</si>
  <si>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</si>
  <si>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</si>
  <si>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</si>
  <si>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</si>
  <si>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</si>
  <si>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</si>
  <si>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</si>
  <si>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</si>
  <si>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</si>
  <si>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</si>
  <si>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</si>
  <si>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</si>
  <si>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</si>
  <si>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</si>
  <si>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</si>
  <si>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</si>
  <si>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</si>
  <si>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</si>
  <si>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</si>
  <si>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</si>
  <si>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</si>
  <si>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</si>
  <si>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</si>
  <si>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</si>
  <si>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</si>
  <si>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</si>
  <si>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</si>
  <si>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</si>
  <si>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</si>
  <si>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</si>
  <si>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</si>
  <si>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</si>
  <si>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</si>
  <si>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</si>
  <si>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</si>
  <si>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</si>
  <si>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</si>
  <si>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</si>
  <si>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</si>
  <si>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</si>
  <si>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</si>
  <si>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</si>
  <si>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</si>
  <si>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</si>
  <si>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</si>
  <si>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</si>
  <si>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</si>
  <si>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</si>
  <si>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</si>
  <si>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</si>
  <si>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</si>
  <si>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</si>
  <si>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</si>
  <si>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</si>
  <si>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</si>
  <si>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</si>
  <si>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</si>
  <si>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</si>
  <si>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</si>
  <si>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</si>
  <si>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</si>
  <si>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</si>
  <si>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</si>
  <si>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</si>
  <si>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</si>
  <si>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</si>
  <si>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</si>
  <si>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</si>
  <si>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</si>
  <si>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</si>
  <si>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</si>
  <si>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</si>
  <si>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</si>
  <si>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</si>
  <si>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</si>
  <si>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</si>
  <si>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</si>
  <si>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</si>
  <si>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</si>
  <si>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</si>
  <si>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</si>
  <si>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</si>
  <si>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</si>
  <si>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</si>
  <si>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</si>
  <si>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</si>
  <si>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</si>
  <si>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</si>
  <si>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</si>
  <si>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</si>
  <si>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</si>
  <si>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</si>
  <si>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</si>
  <si>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</si>
  <si>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</si>
  <si>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</si>
  <si>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</si>
  <si>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</si>
  <si>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</si>
  <si>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</si>
  <si>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</si>
  <si>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</si>
  <si>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</si>
  <si>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</si>
  <si>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</si>
  <si>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</si>
  <si>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</si>
  <si>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</si>
  <si>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</si>
  <si>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</si>
  <si>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</si>
  <si>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</si>
  <si>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</si>
  <si>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</si>
  <si>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</si>
  <si>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</si>
  <si>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</si>
  <si>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</si>
  <si>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</si>
  <si>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</si>
  <si>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</si>
  <si>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</si>
  <si>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</si>
  <si>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</si>
  <si>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</si>
  <si>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</si>
  <si>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</si>
  <si>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</si>
  <si>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</si>
  <si>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</si>
  <si>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</si>
  <si>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</si>
  <si>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</si>
  <si>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</si>
  <si>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</si>
  <si>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</si>
  <si>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</si>
  <si>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</si>
  <si>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</si>
  <si>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</si>
  <si>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</si>
  <si>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</si>
  <si>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</si>
  <si>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</si>
  <si>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</si>
  <si>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</si>
  <si>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</si>
  <si>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</si>
  <si>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</si>
  <si>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</si>
  <si>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</si>
  <si>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</si>
  <si>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</si>
  <si>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</si>
  <si>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</si>
  <si>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</si>
  <si>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</si>
  <si>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</si>
  <si>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</si>
  <si>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</si>
  <si>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</si>
  <si>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</si>
  <si>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</si>
  <si>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</si>
  <si>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</si>
  <si>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</si>
  <si>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</si>
  <si>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</si>
  <si>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</si>
  <si>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</si>
  <si>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</si>
  <si>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</si>
  <si>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</si>
  <si>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</si>
  <si>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</si>
  <si>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</si>
  <si>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</si>
  <si>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</si>
  <si>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</si>
  <si>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</si>
  <si>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</si>
  <si>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</si>
  <si>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</si>
  <si>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</si>
  <si>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</si>
  <si>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</si>
  <si>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</si>
  <si>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</si>
  <si>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</si>
  <si>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</si>
  <si>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</si>
  <si>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</si>
  <si>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</si>
  <si>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</si>
  <si>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</si>
  <si>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</si>
  <si>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</si>
  <si>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</si>
  <si>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</si>
  <si>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</si>
  <si>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</si>
  <si>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</si>
  <si>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</si>
  <si>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</si>
  <si>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</si>
  <si>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</si>
  <si>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</si>
  <si>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</si>
  <si>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</si>
  <si>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</si>
  <si>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</si>
  <si>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</si>
  <si>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</si>
  <si>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</si>
  <si>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</si>
  <si>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</si>
  <si>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</si>
  <si>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</si>
  <si>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</si>
  <si>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</si>
  <si>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</si>
  <si>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</si>
  <si>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</si>
  <si>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</si>
  <si>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</si>
  <si>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</si>
  <si>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</si>
  <si>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</si>
  <si>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</si>
  <si>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</si>
  <si>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</si>
  <si>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</si>
  <si>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</si>
  <si>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</si>
  <si>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</si>
  <si>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</si>
  <si>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</si>
  <si>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</si>
  <si>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</si>
  <si>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</si>
  <si>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</si>
  <si>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</si>
  <si>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</si>
  <si>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</si>
  <si>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</si>
  <si>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</si>
  <si>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</si>
  <si>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</si>
  <si>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</si>
  <si>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</si>
  <si>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</si>
  <si>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</si>
  <si>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</si>
  <si>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</si>
  <si>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</si>
  <si>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</si>
  <si>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</si>
  <si>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</si>
  <si>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</si>
  <si>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</si>
  <si>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</si>
  <si>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</si>
  <si>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</si>
  <si>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</si>
  <si>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</si>
  <si>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</si>
  <si>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</si>
  <si>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</si>
  <si>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</si>
  <si>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</si>
  <si>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</si>
  <si>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</si>
  <si>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</si>
  <si>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</si>
  <si>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</si>
  <si>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</si>
  <si>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</si>
  <si>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</si>
  <si>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</si>
  <si>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</si>
  <si>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</si>
  <si>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</si>
  <si>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</si>
  <si>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</si>
  <si>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</si>
  <si>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</si>
  <si>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</si>
  <si>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</si>
  <si>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</si>
  <si>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</si>
  <si>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</si>
  <si>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</si>
  <si>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</si>
  <si>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</si>
  <si>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</si>
  <si>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</si>
  <si>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</si>
  <si>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</si>
  <si>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</si>
  <si>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</si>
  <si>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</si>
  <si>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</si>
  <si>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</si>
  <si>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</si>
  <si>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</si>
  <si>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</si>
  <si>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</si>
  <si>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</si>
  <si>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</si>
  <si>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</si>
  <si>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</si>
  <si>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</si>
  <si>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</si>
  <si>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</si>
  <si>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</si>
  <si>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</si>
  <si>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</si>
  <si>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</si>
  <si>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</si>
  <si>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</si>
  <si>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</si>
  <si>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</si>
  <si>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</si>
  <si>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</si>
  <si>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</si>
  <si>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</si>
  <si>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</si>
  <si>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</si>
  <si>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</si>
  <si>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</si>
  <si>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</si>
  <si>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</si>
  <si>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</si>
  <si>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</si>
  <si>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</si>
  <si>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</si>
  <si>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</si>
  <si>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</si>
  <si>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</si>
  <si>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</si>
  <si>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</si>
  <si>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</si>
  <si>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</si>
  <si>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</si>
  <si>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</si>
  <si>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</si>
  <si>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</si>
  <si>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</si>
  <si>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</si>
  <si>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</si>
  <si>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</si>
  <si>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</si>
  <si>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</si>
  <si>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</si>
  <si>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</si>
  <si>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</si>
  <si>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</si>
  <si>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</si>
  <si>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</si>
  <si>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</si>
  <si>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</si>
  <si>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</si>
  <si>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</si>
  <si>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</si>
  <si>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</si>
  <si>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</si>
  <si>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</si>
  <si>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</si>
  <si>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</si>
  <si>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</si>
  <si>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</si>
  <si>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</si>
  <si>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</si>
  <si>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</si>
  <si>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</si>
  <si>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</si>
  <si>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</si>
  <si>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</si>
  <si>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</si>
  <si>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</si>
  <si>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</si>
  <si>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</si>
  <si>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</si>
  <si>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</si>
  <si>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</si>
  <si>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</si>
  <si>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</si>
  <si>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</si>
  <si>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</si>
  <si>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</si>
  <si>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</si>
  <si>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</si>
  <si>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</si>
  <si>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</si>
  <si>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</si>
  <si>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</si>
  <si>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</si>
  <si>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</si>
  <si>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</si>
  <si>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</si>
  <si>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</si>
  <si>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</si>
  <si>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</si>
  <si>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</si>
  <si>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</si>
  <si>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</si>
  <si>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</si>
  <si>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</si>
  <si>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</si>
  <si>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</si>
  <si>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</si>
  <si>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</si>
  <si>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</si>
  <si>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</si>
  <si>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</si>
  <si>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</si>
  <si>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</si>
  <si>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</si>
  <si>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</si>
  <si>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</si>
  <si>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</si>
  <si>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</si>
  <si>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</si>
  <si>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</si>
  <si>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</si>
  <si>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</si>
  <si>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</si>
  <si>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</si>
  <si>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</si>
  <si>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</si>
  <si>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</si>
  <si>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</si>
  <si>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</si>
  <si>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</si>
  <si>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</si>
  <si>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</si>
  <si>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</si>
  <si>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</si>
  <si>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</si>
  <si>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</si>
  <si>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</si>
  <si>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</si>
  <si>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</si>
  <si>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</si>
  <si>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</si>
  <si>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</si>
  <si>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</si>
  <si>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</si>
  <si>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</si>
  <si>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</si>
  <si>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</si>
  <si>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</si>
  <si>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</si>
  <si>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</si>
  <si>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</si>
  <si>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</si>
  <si>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</si>
  <si>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</si>
  <si>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</si>
  <si>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</si>
  <si>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</si>
  <si>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</si>
  <si>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</si>
  <si>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</si>
  <si>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</si>
  <si>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</si>
  <si>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</si>
  <si>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</si>
  <si>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</si>
  <si>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</si>
  <si>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</si>
  <si>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</si>
  <si>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</si>
  <si>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</si>
  <si>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</si>
  <si>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</si>
  <si>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</si>
  <si>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</si>
  <si>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</si>
  <si>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</si>
  <si>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</si>
  <si>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</si>
  <si>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</si>
  <si>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</si>
  <si>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</si>
  <si>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</si>
  <si>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</si>
  <si>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</si>
  <si>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</si>
  <si>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</si>
  <si>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</si>
  <si>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</si>
  <si>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</si>
  <si>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</si>
  <si>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</si>
  <si>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</si>
  <si>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</si>
  <si>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</si>
  <si>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</si>
  <si>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</si>
  <si>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</si>
  <si>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</si>
  <si>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</si>
  <si>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</si>
  <si>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</si>
  <si>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</si>
  <si>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</si>
  <si>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</si>
  <si>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</si>
  <si>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</si>
  <si>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</si>
  <si>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</si>
  <si>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</si>
  <si>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</si>
  <si>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</si>
  <si>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</si>
  <si>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</si>
  <si>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</si>
  <si>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</si>
  <si>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</si>
  <si>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</si>
  <si>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</si>
  <si>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</si>
  <si>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</si>
  <si>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</si>
  <si>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</si>
  <si>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</si>
  <si>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</si>
  <si>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</si>
  <si>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</si>
  <si>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</si>
  <si>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</si>
  <si>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</si>
  <si>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</si>
  <si>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</si>
  <si>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</si>
  <si>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</si>
  <si>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</si>
  <si>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</si>
  <si>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</si>
  <si>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</si>
  <si>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</si>
  <si>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</si>
  <si>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</si>
  <si>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</si>
  <si>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</si>
  <si>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</si>
  <si>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</si>
  <si>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</si>
  <si>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</si>
  <si>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</si>
  <si>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</si>
  <si>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</si>
  <si>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</si>
  <si>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</si>
  <si>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</si>
  <si>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</si>
  <si>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</si>
  <si>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</si>
  <si>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</si>
  <si>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</si>
  <si>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</si>
  <si>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</si>
  <si>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</si>
  <si>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</si>
  <si>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</si>
  <si>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</si>
  <si>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</si>
  <si>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</si>
  <si>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</si>
  <si>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</si>
  <si>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</si>
  <si>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</si>
  <si>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</si>
  <si>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</si>
  <si>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</si>
  <si>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</si>
  <si>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</si>
  <si>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</si>
  <si>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</si>
  <si>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</si>
  <si>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</si>
  <si>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</si>
  <si>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</si>
  <si>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</si>
  <si>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</si>
  <si>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</si>
  <si>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</si>
  <si>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</si>
  <si>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</si>
  <si>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</si>
  <si>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</si>
  <si>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</si>
  <si>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</si>
  <si>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</si>
  <si>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</si>
  <si>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</si>
  <si>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</si>
  <si>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</si>
  <si>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</si>
  <si>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</si>
  <si>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</si>
  <si>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</si>
  <si>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</si>
  <si>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</si>
  <si>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</si>
  <si>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</si>
  <si>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</si>
  <si>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</si>
  <si>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</si>
  <si>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</si>
  <si>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</si>
  <si>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</si>
  <si>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</si>
  <si>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</si>
  <si>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</si>
  <si>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</si>
  <si>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</si>
  <si>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</si>
  <si>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</si>
  <si>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</si>
  <si>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</si>
  <si>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</si>
  <si>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</si>
  <si>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</si>
  <si>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</si>
  <si>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</si>
  <si>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</si>
  <si>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</si>
  <si>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</si>
  <si>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</si>
  <si>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</si>
  <si>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</si>
  <si>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</si>
  <si>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</si>
  <si>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</si>
  <si>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</si>
  <si>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</si>
  <si>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</si>
  <si>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</si>
  <si>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</si>
  <si>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</si>
  <si>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</si>
  <si>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</si>
  <si>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</si>
  <si>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</si>
  <si>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</si>
  <si>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</si>
  <si>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</si>
  <si>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</si>
  <si>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</si>
  <si>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</si>
  <si>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</si>
  <si>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</si>
  <si>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</si>
  <si>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</si>
  <si>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</si>
  <si>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</si>
  <si>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</si>
  <si>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</si>
  <si>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</si>
  <si>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</si>
  <si>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</si>
  <si>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</si>
  <si>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</si>
  <si>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</si>
  <si>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</si>
  <si>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</si>
  <si>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</si>
  <si>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</si>
  <si>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</si>
  <si>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</si>
  <si>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</si>
  <si>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</si>
  <si>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</si>
  <si>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</si>
  <si>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</si>
  <si>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</si>
  <si>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</si>
  <si>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</si>
  <si>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</si>
  <si>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</si>
  <si>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</si>
  <si>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</si>
  <si>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</si>
  <si>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</si>
  <si>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</si>
  <si>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</si>
  <si>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</si>
  <si>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</si>
  <si>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</si>
  <si>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</si>
  <si>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</si>
  <si>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</si>
  <si>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</si>
  <si>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</si>
  <si>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</si>
  <si>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</si>
  <si>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</si>
  <si>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</si>
  <si>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</si>
  <si>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</si>
  <si>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</si>
  <si>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</si>
  <si>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</si>
  <si>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</si>
  <si>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</si>
  <si>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</si>
  <si>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</si>
  <si>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</si>
  <si>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</si>
  <si>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</si>
  <si>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</si>
  <si>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</si>
  <si>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</si>
  <si>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</si>
  <si>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</si>
  <si>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</si>
  <si>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</si>
  <si>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</si>
  <si>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</si>
  <si>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</si>
  <si>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</si>
  <si>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</si>
  <si>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</si>
  <si>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</si>
  <si>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</si>
  <si>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</si>
  <si>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</si>
  <si>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</si>
  <si>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</si>
  <si>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</si>
  <si>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</si>
  <si>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</si>
  <si>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</si>
  <si>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</si>
  <si>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</si>
  <si>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</si>
  <si>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</si>
  <si>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</si>
  <si>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</si>
  <si>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</si>
  <si>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</si>
  <si>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</si>
  <si>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</si>
  <si>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</si>
  <si>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</si>
  <si>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</si>
  <si>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</si>
  <si>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</si>
  <si>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</si>
  <si>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</si>
  <si>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</si>
  <si>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</si>
  <si>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</si>
  <si>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</si>
  <si>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</si>
  <si>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</si>
  <si>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</si>
  <si>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</si>
  <si>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</si>
  <si>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</si>
  <si>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</si>
  <si>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</si>
  <si>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</si>
  <si>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</si>
  <si>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</si>
  <si>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</si>
  <si>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</si>
  <si>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</si>
  <si>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</si>
  <si>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</si>
  <si>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</si>
  <si>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</si>
  <si>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</si>
  <si>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</si>
  <si>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</si>
  <si>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</si>
  <si>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</si>
  <si>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</si>
  <si>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</si>
  <si>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</si>
  <si>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</si>
  <si>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</si>
  <si>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</si>
  <si>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</si>
  <si>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</si>
  <si>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</si>
  <si>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</si>
  <si>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</si>
  <si>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</si>
  <si>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</si>
  <si>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</si>
  <si>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</si>
  <si>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</si>
  <si>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</si>
  <si>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</si>
  <si>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</si>
  <si>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</si>
  <si>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</si>
  <si>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</si>
  <si>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</si>
  <si>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</si>
  <si>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</si>
  <si>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</si>
  <si>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</si>
  <si>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</si>
  <si>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</si>
  <si>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</si>
  <si>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</si>
  <si>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</si>
  <si>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</si>
  <si>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</si>
  <si>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</si>
  <si>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</si>
  <si>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</si>
  <si>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</si>
  <si>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</si>
  <si>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</si>
  <si>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</si>
  <si>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</si>
  <si>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</si>
  <si>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</si>
  <si>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</si>
  <si>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</si>
  <si>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</si>
  <si>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</si>
  <si>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</si>
  <si>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</si>
  <si>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</si>
  <si>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</si>
  <si>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</si>
  <si>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</si>
  <si>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</si>
  <si>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</si>
  <si>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</si>
  <si>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</si>
  <si>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</si>
  <si>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</si>
  <si>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</si>
  <si>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</si>
  <si>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</si>
  <si>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</si>
  <si>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</si>
  <si>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</si>
  <si>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</si>
  <si>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</si>
  <si>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</si>
  <si>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</si>
  <si>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</si>
  <si>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</si>
  <si>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</si>
  <si>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</si>
  <si>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</si>
  <si>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</si>
  <si>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</si>
  <si>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</si>
  <si>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</si>
  <si>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</si>
  <si>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</si>
  <si>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</si>
  <si>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</si>
  <si>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</si>
  <si>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</si>
  <si>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</si>
  <si>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</si>
  <si>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</si>
  <si>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</si>
  <si>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</si>
  <si>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</si>
  <si>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</si>
  <si>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</si>
  <si>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</si>
  <si>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</si>
  <si>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</si>
  <si>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</si>
  <si>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</si>
  <si>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</si>
  <si>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</si>
  <si>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</si>
  <si>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</si>
  <si>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</si>
  <si>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</si>
  <si>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</si>
  <si>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</si>
  <si>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</si>
  <si>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</si>
  <si>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</si>
  <si>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</si>
  <si>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</si>
  <si>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</si>
  <si>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</si>
  <si>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</si>
  <si>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</si>
  <si>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</si>
  <si>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</si>
  <si>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</si>
  <si>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</si>
  <si>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</si>
  <si>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</si>
  <si>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</si>
  <si>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</si>
  <si>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</si>
  <si>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</si>
  <si>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</si>
  <si>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</si>
  <si>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</si>
  <si>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</si>
  <si>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</si>
  <si>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</si>
  <si>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</si>
  <si>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</si>
  <si>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</si>
  <si>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</si>
  <si>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</si>
  <si>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</si>
  <si>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</si>
  <si>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</si>
  <si>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</si>
  <si>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</si>
  <si>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</si>
  <si>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</si>
  <si>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</si>
  <si>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EM Team on the way ETA: 20 Mins</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</si>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</sst>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7" totalsRowShown="0" headerRowDxfId="31" dataDxfId="30" headerRowBorderDxfId="28" tableBorderDxfId="29">
  <autoFilter ref="A1:L47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tabSelected="1"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292.44402986110799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11.949041435182153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45955.392455787034</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45955.392455787034</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45955.392455787034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45955.392455787034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45955.392455787034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45955.392455787034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45955.392455787034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45955.392455787034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45955.392455787034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45955.392455787034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45955.392455787034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45955.392455787034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45955.392455787034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45955.392455787034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45955.392455787034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45955.392455787034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45955.392455787034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45955.392455787034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45955.392455787034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45955.392455787034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45955.392455787034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45955.392455787034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45955.392455787034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45955.392455787034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45955.392455787034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45955.392455787034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45955.392455787034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45955.392455787034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45955.392455787034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45955.392455787034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45955.392455787034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45955.392455787034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45955.392455787034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45955.392455787034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45955.392455787034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45955.392455787034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45955.392455787034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45955.392455787034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45955.392455787034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45955.392455787034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45955.392455787034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45955.392455787034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45955.392455787034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45955.392455787034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45955.392455787034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45955.392455787034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45955.392455787034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45955.392455787034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45955.392455787034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45955.392455787034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45955.392455787034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45955.392455787034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45955.392455787034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45955.392455787034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45955.392455787034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45955.392455787034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45955.392455787034</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45955.392455787034</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72F9B16E-C5C5-4F51-90E0-7F7EAF51A79F}"/>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130.39261782407266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10.896680324069166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45955.392455787034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45955.392455787034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45955.392455787034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45955.392455787034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45955.392455787034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45955.392455787034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45955.392455787034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45955.392455787034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45955.392455787034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45955.392455787034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45955.392455787034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45955.392455787034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45955.392455787034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45955.392455787034</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45955.392455787034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45955.392455787034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45955.392455787034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45955.392455787034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45955.392455787034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45955.392455787034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45955.392455787034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45955.392455787034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45955.392455787034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45955.392455787034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45955.392455787034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45955.392455787034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45955.392455787034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45955.392455787034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45955.392455787034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45955.392455787034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45955.392455787034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45955.392455787034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45955.392455787034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45955.392455787034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45955.392455787034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45955.392455787034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45955.392455787034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45955.392455787034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45955.392455787034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45955.392455787034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45955.392455787034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45955.392455787034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45955.392455787034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45955.392455787034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45955.392455787034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45955.392455787034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45955.392455787034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45955.392455787034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45955.392455787034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45955.392455787034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45955.392455787034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45955.392455787034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45955.392455787034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45955.392455787034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45955.392455787034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45955.392455787034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45955.392455787034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45955.392455787034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45955.392455787034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45955.392455787034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45955.392455787034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45955.392455787034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45955.392455787034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45955.392455787034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45955.392455787034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45955.392455787034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45955.392455787034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45955.392455787034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45955.392455787034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45955.392455787034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45955.392455787034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45955.392455787034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45955.392455787034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45955.392455787034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45955.392455787034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45955.392455787034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45955.392455787034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45955.392455787034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45955.392455787034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45955.392455787034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45955.392455787034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45955.392455787034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45955.392455787034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45955.392455787034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45955.392455787034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45955.392455787034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45955.392455787034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45955.392455787034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45955.392455787034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45955.392455787034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45955.392455787034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45955.392455787034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45955.392455787034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45955.392455787034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45955.392455787034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45955.392455787034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45955.392455787034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45955.392455787034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45955.392455787034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45955.392455787034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45955.392455787034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45955.392455787034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45955.392455787034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45955.392455787034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45955.392455787034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45955.392455787034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45955.392455787034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45955.392455787034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45955.392455787034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45955.392455787034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45955.392455787034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45955.392455787034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45955.392455787034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45955.392455787034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45955.392455787034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45955.392455787034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45955.392455787034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45955.392455787034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45955.392455787034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45955.392455787034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45955.392455787034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45955.392455787034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45955.392455787034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45955.392455787034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45955.392455787034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45955.392455787034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45955.392455787034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45955.392455787034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45955.392455787034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45955.392455787034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45955.392455787034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45955.392455787034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45955.392455787034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45955.392455787034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45955.392455787034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45955.392455787034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45955.392455787034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45955.392455787034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45955.392455787034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45955.392455787034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45955.392455787034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45955.392455787034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45955.392455787034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45955.392455787034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45955.392455787034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45955.392455787034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45955.392455787034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45955.392455787034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45955.392455787034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45955.392455787034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45955.392455787034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45955.392455787034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45955.392455787034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45955.392455787034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45955.392455787034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45955.392455787034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45955.392455787034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45955.392455787034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45955.392455787034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45955.392455787034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45955.392455787034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45955.392455787034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45955.392455787034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45955.392455787034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45955.392455787034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45955.392455787034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45955.392455787034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45955.392455787034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45955.392455787034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45955.392455787034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45955.392455787034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45955.392455787034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45955.392455787034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45955.392455787034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45955.392455787034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45955.392455787034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45955.392455787034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45955.392455787034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45955.392455787034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45955.392455787034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45955.392455787034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45955.392455787034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45955.392455787034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45955.392455787034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45955.392455787034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45955.392455787034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45955.392455787034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45955.392455787034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45955.392455787034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45955.392455787034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45955.392455787034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45955.392455787034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45955.392455787034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45955.392455787034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45955.392455787034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45955.392455787034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45955.392455787034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45955.392455787034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45955.392455787034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45955.392455787034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45955.392455787034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45955.392455787034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45955.392455787034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45955.392455787034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45955.392455787034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45955.392455787034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45955.392455787034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45955.392455787034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45955.392455787034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45955.392455787034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45955.392455787034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45955.392455787034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45955.392455787034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45955.392455787034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45955.392455787034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45955.392455787034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45955.392455787034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45955.392455787034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45955.392455787034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45955.392455787034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45955.392455787034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45955.392455787034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45955.392455787034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45955.392455787034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45955.392455787034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45955.392455787034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45955.392455787034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45955.392455787034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45955.392455787034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45955.392455787034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45955.392455787034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45955.392455787034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45955.392455787034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45955.392455787034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45955.392455787034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45955.392455787034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45955.392455787034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45955.392455787034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45955.392455787034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45955.392455787034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45955.392455787034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45955.392455787034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45955.392455787034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45955.392455787034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45955.392455787034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45955.392455787034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45955.392455787034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45955.392455787034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45955.392455787034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45955.392455787034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45955.392455787034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45955.392455787034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45955.392455787034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45955.392455787034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45955.392455787034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45955.392455787034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45955.392455787034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45955.392455787034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45955.392455787034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45955.392455787034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45955.392455787034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45955.392455787034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45955.392455787034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45955.392455787034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45955.392455787034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45955.392455787034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45955.392455787034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45955.392455787034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45955.392455787034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45955.392455787034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45955.392455787034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45955.392455787034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45955.392455787034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45955.392455787034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45955.392455787034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45955.392455787034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45955.392455787034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45955.392455787034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45955.392455787034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45955.392455787034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45955.392455787034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45955.392455787034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45955.392455787034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45955.392455787034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45955.392455787034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45955.392455787034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45955.392455787034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45955.392455787034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45955.392455787034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45955.392455787034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45955.392455787034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45955.392455787034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45955.392455787034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45955.392455787034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45955.392455787034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45955.392455787034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45955.392455787034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45955.392455787034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45955.392455787034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45955.392455787034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45955.392455787034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45955.392455787034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45955.392455787034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45955.392455787034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45955.392455787034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45955.392455787034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45955.392455787034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45955.392455787034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45955.392455787034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45955.392455787034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45955.392455787034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45955.392455787034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45955.392455787034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45955.392455787034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45955.392455787034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45955.392455787034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45955.392455787034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45955.392455787034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45955.392455787034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45955.392455787034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45955.392455787034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45955.392455787034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45955.392455787034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45955.392455787034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45955.392455787034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45955.392455787034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45955.392455787034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45955.392455787034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45955.392455787034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45955.392455787034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45955.392455787034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45955.392455787034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45955.392455787034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45955.392455787034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45955.392455787034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45955.392455787034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45955.392455787034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45955.392455787034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45955.392455787034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45955.392455787034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45955.392455787034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45955.392455787034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45955.392455787034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45955.392455787034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45955.392455787034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45955.392455787034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45955.392455787034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45955.392455787034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45955.392455787034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45955.392455787034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45955.392455787034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45955.392455787034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45955.392455787034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45955.392455787034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45955.392455787034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45955.392455787034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45955.392455787034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45955.392455787034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45955.392455787034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45955.392455787034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45955.392455787034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45955.392455787034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45955.392455787034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45955.392455787034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45955.392455787034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45955.392455787034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45955.392455787034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45955.392455787034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45955.392455787034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45955.392455787034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45955.392455787034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45955.392455787034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45955.392455787034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45955.392455787034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45955.392455787034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45955.392455787034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45955.392455787034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45955.392455787034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45955.392455787034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45955.392455787034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45955.392455787034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45955.392455787034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45955.392455787034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45955.392455787034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45955.392455787034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45955.392455787034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45955.392455787034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45955.392455787034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45955.392455787034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45955.392455787034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45955.392455787034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45955.392455787034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45955.392455787034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45955.392455787034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45955.392455787034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45955.392455787034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45955.392455787034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45955.392455787034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45955.392455787034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45955.392455787034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45955.392455787034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45955.392455787034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45955.392455787034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45955.392455787034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45955.392455787034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45955.392455787034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45955.392455787034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45955.392455787034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45955.392455787034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45955.392455787034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45955.392455787034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45955.392455787034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45955.392455787034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45955.392455787034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45955.392455787034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45955.392455787034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45955.392455787034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45955.392455787034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45955.392455787034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45955.392455787034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45955.392455787034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45955.392455787034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45955.392455787034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45955.392455787034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45955.392455787034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45955.392455787034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45955.392455787034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45955.392455787034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45955.392455787034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45955.392455787034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45955.392455787034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45955.392455787034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45955.392455787034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45955.392455787034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45955.392455787034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45955.392455787034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45955.392455787034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45955.392455787034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45955.392455787034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45955.392455787034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45955.392455787034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45955.392455787034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45955.392455787034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45955.392455787034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45955.392455787034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45955.392455787034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45955.392455787034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45955.392455787034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45955.392455787034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45955.392455787034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45955.392455787034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45955.392455787034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45955.392455787034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45955.392455787034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45955.392455787034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45955.392455787034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45955.392455787034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45955.392455787034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45955.392455787034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45955.392455787034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45955.392455787034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45955.392455787034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45955.392455787034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45955.392455787034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45955.392455787034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45955.392455787034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45955.392455787034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45955.392455787034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45955.392455787034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45955.392455787034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45955.392455787034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45955.392455787034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45955.392455787034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45955.392455787034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45955.392455787034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45955.392455787034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45955.392455787034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45955.392455787034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45955.392455787034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45955.392455787034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45955.392455787034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45955.392455787034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45955.392455787034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45955.392455787034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45955.392455787034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45955.392455787034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45955.392455787034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45955.392455787034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45955.392455787034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45955.392455787034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45955.392455787034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45955.392455787034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45955.392455787034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45955.392455787034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45955.392455787034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45955.392455787034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45955.392455787034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45955.392455787034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45955.392455787034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45955.392455787034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45955.392455787034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45955.392455787034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45955.392455787034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45955.392455787034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45955.392455787034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45955.392455787034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45955.392455787034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45955.392455787034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45955.392455787034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45955.392455787034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45955.392455787034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45955.392455787034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45955.392455787034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45955.392455787034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45955.392455787034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45955.392455787034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45955.392455787034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45955.392455787034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45955.392455787034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45955.392455787034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45955.392455787034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45955.392455787034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45955.392455787034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45955.392455787034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45955.392455787034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45955.392455787034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45955.392455787034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45955.392455787034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45955.392455787034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45955.392455787034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45955.392455787034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45955.392455787034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45955.392455787034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45955.392455787034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45955.392455787034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45955.392455787034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45955.392455787034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45955.392455787034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45955.392455787034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45955.392455787034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45955.392455787034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45955.392455787034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45955.392455787034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45955.392455787034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45955.392455787034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45955.392455787034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45955.392455787034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45955.392455787034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45955.392455787034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45955.392455787034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45955.392455787034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45955.392455787034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45955.392455787034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45955.392455787034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45955.392455787034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45955.392455787034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45955.392455787034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45955.392455787034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45955.392455787034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45955.392455787034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45955.392455787034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45955.392455787034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45955.392455787034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45955.392455787034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45955.392455787034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45955.392455787034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45955.392455787034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45955.392455787034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45955.392455787034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45955.392455787034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45955.392455787034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45955.392455787034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45955.392455787034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45955.392455787034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45955.392455787034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45955.392455787034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45955.392455787034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45955.392455787034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45955.392455787034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45955.392455787034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45955.392455787034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45955.392455787034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45955.392455787034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45955.392455787034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45955.392455787034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45955.392455787034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45955.392455787034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45955.392455787034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45955.392455787034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45955.392455787034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45955.392455787034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45955.392455787034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45955.392455787034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45955.392455787034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45955.392455787034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45955.392455787034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45955.392455787034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45955.392455787034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45955.392455787034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45955.392455787034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45955.392455787034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45955.392455787034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45955.392455787034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45955.392455787034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45955.392455787034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45955.392455787034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45955.392455787034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45955.392455787034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45955.392455787034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45955.392455787034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45955.392455787034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45955.392455787034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45955.392455787034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45955.392455787034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45955.392455787034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45955.392455787034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45955.392455787034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45955.392455787034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45955.392455787034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45955.392455787034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45955.392455787034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45955.392455787034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45955.392455787034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45955.392455787034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45955.392455787034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45955.392455787034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45955.392455787034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45955.392455787034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45955.392455787034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45955.392455787034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45955.392455787034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45955.392455787034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45955.392455787034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45955.392455787034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45955.392455787034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45955.392455787034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45955.392455787034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45955.392455787034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45955.392455787034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45955.392455787034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45955.392455787034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45955.392455787034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45955.392455787034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45955.392455787034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45955.392455787034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45955.392455787034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45955.392455787034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45955.392455787034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45955.392455787034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45955.392455787034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45955.392455787034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45955.392455787034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45955.392455787034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45955.392455787034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45955.392455787034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45955.392455787034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45955.392455787034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45955.392455787034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45955.392455787034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45955.392455787034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45955.392455787034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45955.392455787034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45955.392455787034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45955.392455787034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45955.392455787034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45955.392455787034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45955.392455787034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45955.392455787034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45955.392455787034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45955.392455787034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45955.392455787034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45955.392455787034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45955.392455787034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45955.392455787034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45955.392455787034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45955.392455787034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45955.392455787034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45955.392455787034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45955.392455787034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45955.392455787034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45955.392455787034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45955.392455787034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45955.392455787034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45955.392455787034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45955.392455787034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45955.392455787034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45955.392455787034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45955.392455787034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45955.392455787034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45955.392455787034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45955.392455787034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45955.392455787034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45955.392455787034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45955.392455787034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45955.392455787034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45955.392455787034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45955.392455787034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45955.392455787034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45955.392455787034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45955.392455787034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45955.392455787034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45955.392455787034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45955.392455787034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45955.392455787034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45955.392455787034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45955.392455787034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45955.392455787034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45955.392455787034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45955.392455787034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45955.392455787034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45955.392455787034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45955.392455787034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45955.392455787034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45955.392455787034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45955.392455787034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45955.392455787034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45955.392455787034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45955.392455787034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45955.392455787034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45955.392455787034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45955.392455787034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45955.392455787034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45955.392455787034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45955.392455787034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45955.392455787034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45955.392455787034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45955.392455787034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45955.392455787034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45955.392455787034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45955.392455787034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45955.392455787034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45955.392455787034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45955.392455787034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45955.392455787034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45955.392455787034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45955.392455787034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45955.392455787034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45955.392455787034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45955.392455787034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45955.392455787034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45955.392455787034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45955.392455787034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45955.392455787034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45955.392455787034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45955.392455787034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45955.392455787034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45955.392455787034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45955.392455787034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45955.392455787034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45955.392455787034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45955.392455787034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45955.392455787034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45955.392455787034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45955.392455787034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45955.392455787034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45955.392455787034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45955.392455787034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45955.392455787034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45955.392455787034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45955.392455787034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45955.392455787034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45955.392455787034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45955.392455787034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45955.392455787034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45955.392455787034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45955.392455787034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45955.392455787034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45955.392455787034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45955.392455787034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45955.392455787034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45955.392455787034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45955.392455787034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45955.392455787034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45955.392455787034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45955.392455787034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45955.392455787034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45955.392455787034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45955.392455787034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45955.392455787034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45955.392455787034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45955.392455787034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45955.392455787034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45955.392455787034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45955.392455787034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45955.392455787034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45955.392455787034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45955.392455787034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45955.392455787034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45955.392455787034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45955.392455787034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45955.392455787034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45955.392455787034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45955.392455787034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45955.392455787034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45955.392455787034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45955.392455787034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45955.392455787034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45955.392455787034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45955.392455787034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45955.392455787034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45955.392455787034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45955.392455787034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45955.392455787034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45955.392455787034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45955.392455787034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45955.392455787034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45955.392455787034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45955.392455787034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45955.392455787034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45955.392455787034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45955.392455787034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45955.392455787034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45955.392455787034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45955.392455787034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45955.392455787034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45955.392455787034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45955.392455787034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45955.392455787034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45955.392455787034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45955.392455787034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45955.392455787034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45955.392455787034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45955.392455787034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45955.392455787034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45955.392455787034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45955.392455787034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45955.392455787034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45955.392455787034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45955.392455787034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45955.392455787034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45955.392455787034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45955.392455787034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45955.392455787034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45955.392455787034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45955.392455787034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45955.392455787034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45955.392455787034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45955.392455787034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45955.392455787034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45955.392455787034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45955.392455787034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45955.392455787034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45955.392455787034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45955.392455787034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45955.392455787034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45955.392455787034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45955.392455787034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45955.392455787034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45955.392455787034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45955.392455787034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45955.392455787034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45955.392455787034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45955.392455787034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45955.392455787034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45955.392455787034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45955.392455787034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45955.392455787034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45955.392455787034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45955.392455787034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45955.392455787034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45955.392455787034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45955.392455787034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45955.392455787034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45955.392455787034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45955.392455787034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45955.392455787034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45955.392455787034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45955.392455787034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45955.392455787034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45955.392455787034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45955.392455787034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45955.392455787034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45955.392455787034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45955.392455787034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45955.392455787034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45955.392455787034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45955.392455787034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45955.392455787034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45955.392455787034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45955.392455787034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45955.392455787034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45955.392455787034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45955.392455787034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45955.392455787034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45955.392455787034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45955.392455787034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45955.392455787034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45955.392455787034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45955.392455787034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45955.392455787034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45955.392455787034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45955.392455787034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45955.392455787034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45955.392455787034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45955.392455787034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45955.392455787034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45955.392455787034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45955.392455787034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45955.392455787034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45955.392455787034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45955.392455787034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45955.392455787034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45955.392455787034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45955.392455787034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45955.392455787034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45955.392455787034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45955.392455787034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45955.392455787034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45955.392455787034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45955.392455787034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45955.392455787034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45955.392455787034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45955.392455787034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45955.392455787034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45955.392455787034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45955.392455787034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45955.392455787034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45955.392455787034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45955.392455787034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45955.392455787034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45955.392455787034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45955.392455787034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45955.392455787034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45955.392455787034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45955.392455787034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45955.392455787034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45955.392455787034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45955.392455787034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45955.392455787034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45955.392455787034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45955.392455787034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45955.392455787034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45955.392455787034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45955.392455787034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45955.392455787034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45955.392455787034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45955.392455787034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45955.392455787034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45955.392455787034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45955.392455787034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45955.392455787034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45955.392455787034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45955.392455787034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45955.392455787034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45955.392455787034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45955.392455787034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45955.392455787034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45955.392455787034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45955.392455787034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45955.392455787034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45955.392455787034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45955.392455787034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45955.392455787034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45955.392455787034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45955.392455787034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45955.392455787034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45955.392455787034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45955.392455787034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45955.392455787034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45955.392455787034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45955.392455787034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45955.392455787034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45955.392455787034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45955.392455787034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45955.392455787034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45955.392455787034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45955.392455787034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45955.392455787034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45955.392455787034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45955.392455787034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45955.392455787034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45955.392455787034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45955.392455787034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45955.392455787034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45955.392455787034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45955.392455787034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45955.392455787034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45955.392455787034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45955.392455787034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45955.392455787034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45955.392455787034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45955.392455787034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45955.392455787034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45955.392455787034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45955.392455787034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45955.392455787034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45955.392455787034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45955.392455787034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45955.392455787034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45955.392455787034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45955.392455787034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45955.392455787034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45955.392455787034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45955.392455787034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45955.392455787034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45955.392455787034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45955.392455787034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45955.392455787034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45955.392455787034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45955.392455787034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45955.392455787034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45955.392455787034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45955.392455787034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45955.392455787034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45955.392455787034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45955.392455787034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45955.392455787034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45955.392455787034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45955.392455787034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45955.392455787034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45955.392455787034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45955.392455787034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45955.392455787034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45955.392455787034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45955.392455787034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45955.392455787034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45955.392455787034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45955.392455787034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45955.392455787034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45955.392455787034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45955.392455787034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45955.392455787034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45955.392455787034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45955.392455787034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45955.392455787034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45955.392455787034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45955.392455787034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45955.392455787034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45955.392455787034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45955.392455787034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45955.392455787034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45955.392455787034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45955.392455787034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45955.392455787034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45955.392455787034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45955.392455787034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45955.392455787034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45955.392455787034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45955.392455787034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45955.392455787034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45955.392455787034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45955.392455787034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45955.392455787034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45955.392455787034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45955.392455787034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45955.392455787034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45955.392455787034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45955.392455787034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45955.392455787034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45955.392455787034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45955.392455787034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45955.392455787034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45955.392455787034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45955.392455787034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45955.392455787034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45955.392455787034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45955.392455787034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45955.392455787034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45955.392455787034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45955.392455787034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45955.392455787034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45955.392455787034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45955.392455787034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45955.392455787034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45955.392455787034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45955.392455787034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45955.392455787034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45955.392455787034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45955.392455787034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45955.392455787034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45955.392455787034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45955.392455787034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45955.392455787034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45955.392455787034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45955.392455787034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45955.392455787034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45955.392455787034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45955.392455787034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45955.392455787034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45955.392455787034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45955.392455787034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45955.392455787034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45955.392455787034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45955.392455787034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45955.392455787034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45955.392455787034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45955.392455787034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45955.392455787034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45955.392455787034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45955.392455787034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45955.392455787034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45955.392455787034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45955.392455787034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45955.392455787034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45955.392455787034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45955.392455787034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45955.392455787034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45955.392455787034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45955.392455787034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45955.392455787034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45955.392455787034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45955.392455787034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45955.392455787034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45955.392455787034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45955.392455787034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45955.392455787034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45955.392455787034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45955.392455787034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45955.392455787034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45955.392455787034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45955.392455787034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45955.392455787034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45955.392455787034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45955.392455787034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45955.392455787034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45955.392455787034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45955.392455787034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45955.392455787034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45955.392455787034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45955.392455787034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45955.392455787034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45955.392455787034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45955.392455787034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45955.392455787034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45955.392455787034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45955.392455787034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45955.392455787034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45955.392455787034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45955.392455787034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45955.392455787034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45955.392455787034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251.91173819443793</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1.757733564809314</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7.0928009256022051E-2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5.4955787032668013E-2</v>
      </c>
      <c r="H5" s="124">
        <v>45955.332187499997</v>
      </c>
      <c r="I5" s="120" t="str">
        <f>IFERROR(VLOOKUP(D5,DB!A:F,6,0),"")</f>
        <v>SCECO</v>
      </c>
      <c r="J5" s="120" t="str">
        <f>IFERROR(VLOOKUP(D5,DB!A:G,7,0),"")</f>
        <v>Dead</v>
      </c>
      <c r="K5" s="126" t="s">
        <v>39095</v>
      </c>
      <c r="L5" s="122" t="str">
        <f>IFERROR(VLOOKUP(D5,DB!A:I,9,0),"")</f>
        <v>Latis</v>
      </c>
    </row>
    <row r="6" spans="1:16" ht="15" customHeight="1">
      <c r="A6" s="120"/>
      <c r="B6" s="120" t="str">
        <f>IFERROR(VLOOKUP(D6,DB!A:K,11,0),"")</f>
        <v/>
      </c>
      <c r="C6" s="121"/>
      <c r="D6" s="122"/>
      <c r="E6" s="99"/>
      <c r="F6" s="124"/>
      <c r="G6" s="125">
        <f ca="1">IFERROR(NOW()-F6,"")</f>
        <v>45955.392455787034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45955.392455787034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45955.392455787034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45955.392455787034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45955.392455787034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45955.392455787034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45955.392455787034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45955.392455787034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45955.392455787034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45955.392455787034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45955.392455787034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45955.392455787034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45955.392455787034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45955.392455787034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45955.392455787034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45955.392455787034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45955.392455787034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45955.392455787034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45955.392455787034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45955.392455787034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45955.392455787034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45955.392455787034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45955.392455787034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45955.392455787034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45955.392455787034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45955.392455787034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45955.392455787034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45955.392455787034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45955.392455787034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45955.392455787034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45955.392455787034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45955.392455787034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45955.392455787034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45955.392455787034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45955.392455787034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45955.392455787034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45955.392455787034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45955.392455787034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45955.392455787034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45955.392455787034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45955.392455787034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45955.392455787034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45955.392455787034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45955.392455787034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45955.392455787034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45955.392455787034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45955.392455787034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45955.392455787034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45955.392455787034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45955.392455787034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45955.392455787034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45955.392455787034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45955.392455787034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45955.392455787034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45955.392455787034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45955.392455787034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45955.392455787034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45955.392455787034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45955.392455787034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45955.392455787034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45955.392455787034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45955.392455787034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45955.392455787034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45955.392455787034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45955.392455787034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45955.392455787034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45955.392455787034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45955.392455787034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45955.392455787034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45955.392455787034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45955.392455787034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45955.392455787034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45955.392455787034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45955.392455787034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45955.392455787034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45955.392455787034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45955.392455787034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45955.392455787034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45955.392455787034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45955.392455787034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45955.392455787034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45955.392455787034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45955.392455787034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45955.392455787034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45955.392455787034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45955.392455787034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45955.392455787034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45955.392455787034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45955.392455787034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45955.392455787034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45955.392455787034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45955.392455787034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45955.392455787034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45955.392455787034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45955.392455787034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45955.392455787034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45955.392455787034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45955.392455787034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45955.392455787034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45955.392455787034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45955.392455787034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45955.392455787034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45955.392455787034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45955.392455787034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45955.392455787034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45955.392455787034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45955.392455787034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45955.392455787034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45955.392455787034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45955.392455787034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45955.392455787034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45955.392455787034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45955.392455787034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45955.392455787034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45955.392455787034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45955.392455787034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45955.392455787034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45955.392455787034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45955.392455787034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45955.392455787034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45955.392455787034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45955.392455787034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45955.392455787034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45955.392455787034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45955.392455787034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45955.392455787034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45955.392455787034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45955.392455787034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45955.392455787034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45955.392455787034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45955.392455787034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45955.392455787034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45955.392455787034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45955.392455787034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45955.392455787034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45955.392455787034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45955.392455787034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45955.392455787034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45955.392455787034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45955.392455787034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45955.392455787034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45955.392455787034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45955.392455787034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45955.392455787034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45955.392455787034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45955.392455787034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45955.392455787034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45955.392455787034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45955.392455787034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45955.392455787034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45955.392455787034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45955.392455787034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45955.392455787034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45955.392455787034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45955.392455787034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45955.392455787034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45955.392455787034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45955.392455787034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45955.392455787034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45955.392455787034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45955.392455787034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45955.392455787034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45955.392455787034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45955.392455787034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45955.392455787034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45955.392455787034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45955.392455787034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45955.392455787034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45955.392455787034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45955.392455787034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45955.392455787034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45955.392455787034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45955.392455787034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45955.392455787034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45955.392455787034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45955.392455787034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45955.392455787034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45955.392455787034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45955.392455787034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45955.392455787034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45955.392455787034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45955.392455787034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45955.392455787034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45955.392455787034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45955.392455787034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45955.392455787034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45955.392455787034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45955.392455787034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45955.392455787034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45955.392455787034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45955.392455787034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45955.392455787034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45955.392455787034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45955.392455787034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45955.392455787034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45955.392455787034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45955.392455787034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45955.392455787034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45955.392455787034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45955.392455787034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45955.392455787034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45955.392455787034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45955.392455787034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45955.392455787034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45955.392455787034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45955.392455787034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45955.392455787034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45955.392455787034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45955.392455787034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45955.392455787034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45955.392455787034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45955.392455787034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45955.392455787034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45955.392455787034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45955.392455787034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45955.392455787034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45955.392455787034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45955.392455787034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45955.392455787034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45955.392455787034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45955.392455787034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45955.392455787034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45955.392455787034</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45955.392455787034</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K10" sqref="K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63.560395601845812</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29.203578472217487</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6.7313446759217186</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0.94281458332989132</v>
      </c>
      <c r="H5" s="154">
        <v>45954.369560185187</v>
      </c>
      <c r="I5" s="153" t="str">
        <f>IFERROR(VLOOKUP(D5,DB!A:F,6,0),"")</f>
        <v>SCECO</v>
      </c>
      <c r="J5" s="153" t="str">
        <f>IFERROR(VLOOKUP(D5,DB!A:G,7,0),"")</f>
        <v>Good</v>
      </c>
      <c r="K5" s="153" t="s">
        <v>39103</v>
      </c>
      <c r="L5" s="153" t="str">
        <f>IFERROR(VLOOKUP(D5,DB!A:I,9,0),"")</f>
        <v>Latis</v>
      </c>
    </row>
    <row r="6" spans="1:13" ht="15">
      <c r="A6" s="153" t="s">
        <v>39104</v>
      </c>
      <c r="B6" s="153" t="str">
        <f>IFERROR(VLOOKUP(D6,DB!A:K,11,0),"")</f>
        <v>R5</v>
      </c>
      <c r="C6" s="153">
        <v>1</v>
      </c>
      <c r="D6" s="153" t="s">
        <v>34820</v>
      </c>
      <c r="E6" s="153" t="s">
        <v>38998</v>
      </c>
      <c r="F6" s="154">
        <v>45955.368032407408</v>
      </c>
      <c r="G6" s="155">
        <f ca="1">IFERROR(NOW()-F6,"")</f>
        <v>2.4423263887001667E-2</v>
      </c>
      <c r="H6" s="154">
        <v>45955.332615740743</v>
      </c>
      <c r="I6" s="153" t="str">
        <f>IFERROR(VLOOKUP(D6,DB!A:F,6,0),"")</f>
        <v>Generator-SG</v>
      </c>
      <c r="J6" s="153" t="str">
        <f>IFERROR(VLOOKUP(D6,DB!A:G,7,0),"")</f>
        <v>Vandalized</v>
      </c>
      <c r="K6" s="153" t="s">
        <v>39105</v>
      </c>
      <c r="L6" s="153" t="str">
        <f>IFERROR(VLOOKUP(D6,DB!A:I,9,0),"")</f>
        <v>Latis</v>
      </c>
    </row>
    <row r="7" spans="1:13" ht="15">
      <c r="A7" s="153"/>
      <c r="B7" s="153" t="str">
        <f>IFERROR(VLOOKUP(D7,DB!A:K,11,0),"")</f>
        <v/>
      </c>
      <c r="C7" s="153"/>
      <c r="D7" s="153"/>
      <c r="E7" s="153"/>
      <c r="F7" s="154"/>
      <c r="G7" s="155">
        <f ca="1">IFERROR(NOW()-F7,"")</f>
        <v>45955.392455787034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45955.392455787034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45955.392455787034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45955.392455787034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45955.392455787034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45955.392455787034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45955.392455787034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45955.392455787034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45955.392455787034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45955.392455787034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45955.392455787034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45955.392455787034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45955.392455787034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45955.392455787034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45955.392455787034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45955.392455787034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45955.392455787034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45955.392455787034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45955.392455787034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45955.392455787034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45955.392455787034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45955.392455787034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45955.392455787034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45955.392455787034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45955.392455787034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45955.392455787034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45955.392455787034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45955.392455787034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45955.392455787034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45955.392455787034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45955.392455787034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45955.392455787034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45955.392455787034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45955.392455787034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45955.392455787034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45955.392455787034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45955.392455787034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45955.392455787034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45955.392455787034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45955.392455787034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45955.392455787034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45955.392455787034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45955.392455787034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45955.392455787034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45955.392455787034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45955.392455787034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45955.392455787034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45955.392455787034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45955.392455787034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45955.392455787034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45955.392455787034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45955.392455787034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45955.392455787034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45955.392455787034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45955.392455787034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45955.392455787034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45955.392455787034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45955.392455787034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45955.392455787034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45955.392455787034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45955.392455787034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45955.392455787034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45955.392455787034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45955.392455787034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45955.392455787034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45955.392455787034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45955.392455787034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45955.392455787034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45955.392455787034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45955.392455787034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45955.392455787034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45955.392455787034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45955.392455787034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45955.392455787034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45955.392455787034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45955.392455787034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45955.392455787034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45955.392455787034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45955.392455787034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45955.392455787034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45955.392455787034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45955.392455787034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45955.392455787034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45955.392455787034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45955.392455787034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45955.392455787034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45955.392455787034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45955.392455787034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45955.392455787034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45955.392455787034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45955.392455787034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45955.392455787034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45955.392455787034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45955.392455787034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45955.392455787034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45955.392455787034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45955.392455787034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45955.392455787034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45955.392455787034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45955.392455787034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45955.392455787034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45955.392455787034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45955.392455787034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45955.392455787034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45955.392455787034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45955.392455787034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45955.392455787034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45955.392455787034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45955.392455787034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45955.392455787034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45955.392455787034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45955.392455787034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45955.392455787034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45955.392455787034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45955.392455787034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45955.392455787034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45955.392455787034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45955.392455787034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45955.392455787034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45955.392455787034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45955.392455787034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45955.392455787034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45955.392455787034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45955.392455787034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45955.392455787034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45955.392455787034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45955.392455787034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45955.392455787034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45955.392455787034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45955.392455787034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45955.392455787034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45955.392455787034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45955.392455787034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45955.392455787034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45955.392455787034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45955.392455787034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45955.392455787034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45955.392455787034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45955.392455787034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45955.392455787034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45955.392455787034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45955.392455787034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45955.392455787034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45955.392455787034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45955.392455787034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45955.392455787034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45955.392455787034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45955.392455787034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45955.392455787034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45955.392455787034</v>
      </c>
      <c r="H156" s="154"/>
      <c r="I156" s="153" t="str">
        <f>IFERROR(VLOOKUP(D156,DB!A:F,6,0),"")</f>
        <v/>
      </c>
      <c r="J156" s="153" t="str">
        <f>IFERROR(VLOOKUP(D156,DB!A:G,7,0),"")</f>
        <v/>
      </c>
      <c r="K156" s="153"/>
      <c r="L156" s="153" t="str">
        <f>IFERROR(VLOOKUP(D156,DB!A:I,9,0),"")</f>
        <v/>
      </c>
    </row>
    <row r="157" spans="1:12" ht="15">
      <c r="A157" s="159"/>
      <c r="B157" s="159" t="str">
        <f>IFERROR(VLOOKUP(D157,DB!A:K,11,0),"")</f>
        <v/>
      </c>
      <c r="C157" s="159"/>
      <c r="D157" s="159"/>
      <c r="E157" s="159"/>
      <c r="F157" s="160"/>
      <c r="G157" s="161">
        <f ca="1">IFERROR(NOW()-F157,"")</f>
        <v>45955.392455787034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45955.392455787034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45955.392455787034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45955.392455787034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45955.392455787034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45955.392455787034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45955.392455787034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45955.392455787034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45955.392455787034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45955.392455787034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45955.392455787034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45955.392455787034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45955.392455787034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45955.392455787034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45955.392455787034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45955.392455787034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45955.392455787034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45955.392455787034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45955.392455787034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45955.392455787034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45955.392455787034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45955.392455787034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45955.392455787034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45955.392455787034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45955.392455787034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45955.392455787034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45955.392455787034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45955.392455787034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45955.392455787034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45955.392455787034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45955.392455787034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45955.392455787034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45955.392455787034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45955.392455787034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45955.392455787034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45955.392455787034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45955.392455787034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45955.392455787034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45955.392455787034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45955.392455787034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45955.392455787034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45955.392455787034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45955.392455787034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45955.392455787034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45955.392455787034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45955.392455787034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45955.392455787034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45955.392455787034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45955.392455787034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45955.392455787034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45955.392455787034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45955.392455787034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45955.392455787034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45955.392455787034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45955.392455787034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45955.392455787034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45955.392455787034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45955.392455787034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45955.392455787034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45955.392455787034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45955.392455787034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45955.392455787034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45955.392455787034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45955.392455787034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45955.392455787034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45955.392455787034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45955.392455787034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45955.392455787034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45955.392455787034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45955.392455787034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45955.392455787034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45955.392455787034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45955.392455787034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45955.392455787034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45955.392455787034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45955.392455787034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45955.392455787034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45955.392455787034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45955.392455787034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45955.392455787034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45955.392455787034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45955.392455787034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45955.392455787034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45955.392455787034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45955.392455787034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45955.392455787034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45955.392455787034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45955.392455787034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45955.392455787034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45955.392455787034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45955.392455787034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45955.392455787034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45955.392455787034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45955.392455787034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45955.392455787034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45955.392455787034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45955.392455787034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45955.392455787034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45955.392455787034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45955.392455787034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45955.392455787034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45955.392455787034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45955.392455787034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45955.392455787034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45955.392455787034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45955.392455787034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45955.392455787034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45955.392455787034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45955.392455787034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45955.392455787034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45955.392455787034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45955.392455787034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45955.392455787034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45955.392455787034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45955.392455787034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45955.392455787034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45955.392455787034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45955.392455787034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45955.392455787034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45955.392455787034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45955.392455787034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45955.392455787034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45955.392455787034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45955.392455787034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45955.392455787034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45955.392455787034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45955.392455787034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45955.392455787034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45955.392455787034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45955.392455787034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45955.392455787034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45955.392455787034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45955.392455787034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45955.392455787034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45955.392455787034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45955.392455787034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45955.392455787034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45955.392455787034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45955.392455787034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45955.392455787034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45955.392455787034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45955.392455787034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45955.392455787034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45955.392455787034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45955.392455787034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45955.392455787034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45955.392455787034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45955.392455787034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45955.392455787034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45955.392455787034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45955.392455787034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45955.392455787034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45955.392455787034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45955.392455787034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45955.392455787034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45955.392455787034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45955.392455787034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45955.392455787034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45955.392455787034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45955.392455787034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45955.392455787034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45955.392455787034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45955.392455787034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45955.392455787034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45955.392455787034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45955.392455787034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45955.392455787034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45955.392455787034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45955.392455787034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45955.392455787034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45955.392455787034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45955.392455787034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45955.392455787034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45955.392455787034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45955.392455787034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45955.392455787034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45955.392455787034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45955.392455787034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45955.392455787034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45955.392455787034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45955.392455787034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45955.392455787034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45955.392455787034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45955.392455787034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45955.392455787034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45955.392455787034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45955.392455787034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45955.392455787034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45955.392455787034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45955.392455787034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45955.392455787034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45955.392455787034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45955.392455787034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45955.392455787034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45955.392455787034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45955.392455787034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45955.392455787034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45955.392455787034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45955.392455787034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45955.392455787034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45955.392455787034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45955.392455787034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45955.392455787034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45955.392455787034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45955.392455787034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45955.392455787034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45955.392455787034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45955.392455787034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45955.392455787034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45955.392455787034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45955.392455787034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45955.392455787034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45955.392455787034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45955.392455787034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45955.392455787034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45955.392455787034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45955.392455787034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45955.392455787034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45955.392455787034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45955.392455787034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45955.392455787034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45955.392455787034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45955.392455787034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45955.392455787034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45955.392455787034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45955.392455787034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45955.392455787034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45955.392455787034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45955.392455787034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45955.392455787034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45955.392455787034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45955.392455787034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45955.392455787034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45955.392455787034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45955.392455787034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45955.392455787034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45955.392455787034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45955.392455787034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45955.392455787034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45955.392455787034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45955.392455787034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45955.392455787034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45955.392455787034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45955.392455787034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45955.392455787034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45955.392455787034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45955.392455787034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45955.392455787034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45955.392455787034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45955.392455787034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45955.392455787034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45955.392455787034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45955.392455787034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45955.392455787034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45955.392455787034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45955.392455787034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45955.392455787034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45955.392455787034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45955.392455787034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45955.392455787034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45955.392455787034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45955.392455787034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45955.392455787034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45955.392455787034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45955.392455787034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45955.392455787034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45955.392455787034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45955.392455787034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45955.392455787034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45955.392455787034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45955.392455787034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45955.392455787034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45955.392455787034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45955.392455787034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45955.392455787034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45955.392455787034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45955.392455787034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45955.392455787034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45955.392455787034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45955.392455787034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45955.392455787034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45955.392455787034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45955.392455787034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45955.392455787034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45955.392455787034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45955.392455787034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45955.392455787034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45955.392455787034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45955.392455787034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45955.392455787034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45955.392455787034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45955.392455787034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45955.392455787034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45955.392455787034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45955.392455787034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45955.392455787034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45955.392455787034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45955.392455787034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45955.392455787034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45955.392455787034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45955.392455787034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45955.392455787034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45955.392455787034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45955.392455787034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45955.392455787034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45955.392455787034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45955.392455787034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45955.392455787034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45955.392455787034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45955.392455787034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45955.392455787034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45955.392455787034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45955.392455787034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45955.392455787034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45955.392455787034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45955.392455787034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45955.392455787034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45955.392455787034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45955.392455787034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45955.392455787034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45955.392455787034</v>
      </c>
      <c r="H477" s="160"/>
      <c r="I477" s="159" t="str">
        <f>IFERROR(VLOOKUP(D477,DB!A:F,6,0),"")</f>
        <v/>
      </c>
      <c r="J477" s="159" t="str">
        <f>IFERROR(VLOOKUP(D477,DB!A:G,7,0),"")</f>
        <v/>
      </c>
      <c r="K477" s="159"/>
      <c r="L477" s="159" t="str">
        <f>IFERROR(VLOOKUP(D477,DB!A:I,9,0),"")</f>
        <v/>
      </c>
    </row>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7" ht="15"/>
    <row r="588" ht="15"/>
    <row r="590" ht="15"/>
    <row r="591" ht="15"/>
    <row r="592" ht="15"/>
    <row r="593" ht="15"/>
    <row r="595" ht="15"/>
    <row r="596" ht="15"/>
    <row r="603" ht="15"/>
    <row r="604" ht="15"/>
    <row r="605" ht="15"/>
    <row r="606" ht="15"/>
    <row r="607" ht="15"/>
    <row r="608" ht="15"/>
    <row r="611" ht="15"/>
    <row r="612" ht="15"/>
    <row r="613" ht="15"/>
    <row r="614" ht="15"/>
    <row r="615" ht="15"/>
    <row r="616" ht="15"/>
    <row r="617" ht="15"/>
    <row r="618" ht="15"/>
    <row r="619" ht="15"/>
    <row r="620" ht="15"/>
    <row r="621" ht="15"/>
    <row r="622"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8" ht="15"/>
    <row r="679" ht="15"/>
    <row r="716" ht="15"/>
    <row r="717" ht="15"/>
    <row r="718" ht="15"/>
    <row r="719" ht="15"/>
    <row r="720" ht="15"/>
    <row r="721" ht="15"/>
    <row r="722" ht="15"/>
    <row r="723" ht="15"/>
    <row r="724" ht="15"/>
    <row r="725"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808" ht="15"/>
    <row r="810" ht="15"/>
    <row r="811"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4" ht="15"/>
    <row r="845" ht="15"/>
    <row r="1015" ht="15"/>
    <row r="1016" ht="15"/>
    <row r="1017" ht="15"/>
    <row r="1018" ht="15"/>
    <row r="1019" ht="15"/>
    <row r="1020" ht="15"/>
    <row r="1026" ht="15"/>
    <row r="1027" ht="15"/>
    <row r="1028" ht="15"/>
    <row r="1029"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3" ht="15"/>
    <row r="1084" ht="15"/>
    <row r="1090" ht="15"/>
    <row r="1091" ht="15"/>
    <row r="1093" ht="15"/>
    <row r="1094" ht="15"/>
    <row r="1095" ht="15"/>
    <row r="1096" ht="15"/>
    <row r="1097" ht="15"/>
    <row r="1098" ht="15"/>
    <row r="1099" ht="15"/>
    <row r="1101" ht="15"/>
    <row r="1102" ht="15"/>
    <row r="1103"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8" ht="15"/>
    <row r="1201" ht="15"/>
    <row r="1202" ht="15"/>
    <row r="1203" ht="15"/>
    <row r="1204" ht="15"/>
    <row r="1205" ht="15"/>
    <row r="1206" ht="15"/>
    <row r="1207" ht="15"/>
    <row r="1209" ht="15"/>
    <row r="1210" ht="15"/>
    <row r="1211" ht="15"/>
    <row r="1212" ht="15"/>
    <row r="1213" ht="15"/>
    <row r="1214" ht="15"/>
    <row r="1215" ht="15"/>
    <row r="1216" ht="15"/>
    <row r="1217" ht="15"/>
    <row r="1218" ht="15"/>
    <row r="1219" ht="15"/>
    <row r="1221" ht="15"/>
    <row r="1222" ht="15"/>
    <row r="1223" ht="15"/>
    <row r="1224" ht="15"/>
    <row r="1225" ht="15"/>
    <row r="1226" ht="15"/>
    <row r="1227" ht="15"/>
    <row r="1228" ht="15"/>
    <row r="1229" ht="15"/>
    <row r="1230" ht="15"/>
    <row r="1238" ht="15"/>
    <row r="1239" ht="15"/>
    <row r="1242" ht="15"/>
    <row r="1243" ht="15"/>
    <row r="1244" ht="15"/>
    <row r="1245" ht="15"/>
    <row r="1246" ht="15"/>
    <row r="1247" ht="15"/>
    <row r="1248" ht="15"/>
    <row r="1249" ht="15"/>
    <row r="1252" ht="15"/>
    <row r="1253" ht="15"/>
    <row r="1254" ht="15"/>
    <row r="1255" ht="15"/>
    <row r="1256" ht="15"/>
    <row r="1257" ht="15"/>
    <row r="1258" ht="15"/>
    <row r="1259" ht="15"/>
    <row r="1260" ht="15"/>
    <row r="1261" ht="15"/>
    <row r="1262" ht="15"/>
    <row r="1263" ht="15"/>
    <row r="1265" ht="15"/>
    <row r="1266" ht="15"/>
    <row r="1267" ht="15"/>
    <row r="1270" ht="15"/>
    <row r="1272" ht="15"/>
    <row r="1274" ht="15"/>
    <row r="1277" ht="15"/>
    <row r="1278" ht="15"/>
    <row r="1279" ht="15"/>
    <row r="1281" ht="15"/>
    <row r="1283" ht="15"/>
    <row r="1284" ht="15"/>
    <row r="1285" ht="15"/>
    <row r="1286" ht="15"/>
    <row r="1287" ht="15"/>
    <row r="1289" ht="15"/>
    <row r="1290" ht="15"/>
    <row r="1291" ht="15"/>
    <row r="1292" ht="15"/>
    <row r="1294" ht="15"/>
    <row r="1296" ht="15"/>
    <row r="1297" ht="15"/>
    <row r="1299" ht="15"/>
    <row r="1300" ht="15"/>
    <row r="1301" ht="15"/>
    <row r="1302" ht="15"/>
    <row r="1304" ht="15"/>
    <row r="1306" ht="15"/>
    <row r="1307" ht="15"/>
    <row r="1308" ht="15"/>
    <row r="1309" ht="15"/>
    <row r="1311" ht="15"/>
    <row r="1312" ht="15"/>
    <row r="1313" ht="15"/>
    <row r="1314" ht="15"/>
    <row r="1315" ht="15"/>
    <row r="1316" ht="15"/>
    <row r="1317" ht="15"/>
    <row r="1320" ht="15"/>
  </sheetData>
  <dataValidations count="2">
    <dataValidation allowBlank="1" showInputMessage="1" showErrorMessage="1" sqref="E1" xr:uid="{920C6338-E771-4DAE-8C89-92A9093EA4DE}"/>
    <dataValidation type="list" allowBlank="1" showInputMessage="1" showErrorMessage="1" sqref="E2:E47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34505</v>
      </c>
      <c r="E2" s="107" t="s">
        <v>38998</v>
      </c>
      <c r="F2" s="108">
        <v>45955.327187499999</v>
      </c>
      <c r="G2" s="77">
        <f ca="1">IFERROR(NOW()-F2,"-")</f>
        <v>6.5268171296338551E-2</v>
      </c>
      <c r="H2" s="108">
        <v>45955.300671296296</v>
      </c>
      <c r="I2" s="104" t="str">
        <f>IFERROR(VLOOKUP(D2,DB!A:F,6,0),"")</f>
        <v>SCECO</v>
      </c>
      <c r="J2" s="103" t="str">
        <f>IFERROR(VLOOKUP(D2,DB!A:G,7,0),"")</f>
        <v>Dead</v>
      </c>
      <c r="K2" s="109" t="s">
        <v>39107</v>
      </c>
      <c r="L2" s="110" t="str">
        <f>IFERROR(VLOOKUP(D2,DB!A:I,9,0),"")</f>
        <v>Latis</v>
      </c>
    </row>
    <row r="3" spans="1:16383" ht="31.5" customHeight="1">
      <c r="A3" s="105"/>
      <c r="B3" s="104" t="str">
        <f>IFERROR(VLOOKUP(D3,DB!A:K,11,0),"")</f>
        <v/>
      </c>
      <c r="C3" s="106"/>
      <c r="D3" s="104"/>
      <c r="E3" s="107"/>
      <c r="F3" s="108"/>
      <c r="G3" s="77">
        <f ca="1">IFERROR(NOW()-F3,"-")</f>
        <v>45955.392455787034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45955.392455787034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45955.392455787034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45955.392455787034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45955.392455787034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45955.392455787034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45955.392455787034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45955.392455787034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45955.392455787034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45955.392455787034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45955.392455787034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45955.392455787034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45955.392455787034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45955.392455787034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45955.392455787034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45955.392455787034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45955.392455787034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45955.392455787034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45955.392455787034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45955.392455787034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45955.392455787034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45955.392455787034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45955.392455787034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45955.392455787034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45955.392455787034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45955.392455787034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45955.392455787034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45955.392455787034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45955.392455787034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45955.392455787034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45955.392455787034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45955.392455787034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45955.392455787034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45955.392455787034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45955.392455787034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45955.392455787034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45955.392455787034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45955.392455787034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45955.392455787034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45955.392455787034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45955.392455787034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45955.392455787034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45955.392455787034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45955.392455787034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45955.392455787034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45955.392455787034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45955.392455787034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45955.392455787034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45955.392455787034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45955.392455787034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45955.392455787034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45955.392455787034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45955.392455787034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45955.392455787034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45955.392455787034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45955.392455787034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45955.392455787034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45955.392455787034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45955.392455787034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45955.392455787034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45955.392455787034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45955.392455787034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45955.392455787034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45955.392455787034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45955.392455787034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45955.392455787034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45955.392455787034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45955.392455787034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45955.392455787034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45955.392455787034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45955.392455787034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45955.392455787034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45955.392455787034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45955.392455787034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45955.392455787034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45955.392455787034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45955.392455787034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45955.392455787034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45955.392455787034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45955.392455787034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45955.392455787034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45955.392455787034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45955.392455787034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45955.392455787034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45955.392455787034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45955.392455787034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45955.392455787034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45955.392455787034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45955.392455787034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45955.392455787034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45955.392455787034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45955.392455787034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45955.392455787034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45955.392455787034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45955.392455787034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45955.392455787034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45955.392455787034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45955.392455787034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45955.392455787034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45955.392455787034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45955.392455787034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45955.392455787034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45955.392455787034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45955.392455787034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45955.392455787034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45955.392455787034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45955.392455787034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45955.392455787034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45955.392455787034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45955.392455787034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45955.392455787034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45955.392455787034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45955.392455787034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45955.392455787034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45955.392455787034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45955.392455787034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45955.392455787034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45955.392455787034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45955.392455787034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45955.392455787034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45955.392455787034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45955.392455787034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45955.392455787034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45955.392455787034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45955.392455787034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45955.392455787034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45955.392455787034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45955.392455787034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45955.392455787034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45955.392455787034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45955.392455787034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45955.392455787034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45955.392455787034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45955.392455787034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45955.392455787034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45955.392455787034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45955.392455787034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45955.392455787034</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2025-10-25T06:25:58Z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